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OJEKTI\PROJEKTI_AKTUALNI\ZUPANIJSKA_LUCKA_UPRAVA_KORCULA\ZLU_KORCULA_LUKOBRAN_PUNTIN_669\OSTALO\DON_radovi\REV_1_nakon_ex_ante\FINAL_09022020\"/>
    </mc:Choice>
  </mc:AlternateContent>
  <xr:revisionPtr revIDLastSave="0" documentId="13_ncr:1_{F3D10F25-8248-448A-B8CF-D0D9D8DDF21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ROSKOVNIK PUNTIN" sheetId="9" r:id="rId1"/>
    <sheet name="REKAP 1.F" sheetId="10" r:id="rId2"/>
  </sheets>
  <definedNames>
    <definedName name="_xlnm.Print_Area" localSheetId="1">'REKAP 1.F'!$A$1:$F$25</definedName>
    <definedName name="_xlnm.Print_Area" localSheetId="0">'TROSKOVNIK PUNTIN'!$A$1:$F$236</definedName>
    <definedName name="_xlnm.Print_Titles" localSheetId="0">'TROSKOVNIK PUNTIN'!$4:$4</definedName>
  </definedName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6" i="9" l="1"/>
  <c r="F124" i="9"/>
  <c r="F122" i="9"/>
  <c r="F114" i="9"/>
  <c r="F112" i="9"/>
  <c r="F14" i="9"/>
  <c r="F11" i="9"/>
  <c r="F159" i="9" l="1"/>
  <c r="F224" i="9" l="1"/>
  <c r="F214" i="9"/>
  <c r="F213" i="9"/>
  <c r="F208" i="9"/>
  <c r="F207" i="9"/>
  <c r="F202" i="9"/>
  <c r="F201" i="9"/>
  <c r="F196" i="9"/>
  <c r="F195" i="9"/>
  <c r="F183" i="9"/>
  <c r="F172" i="9"/>
  <c r="F175" i="9" s="1"/>
  <c r="F134" i="9"/>
  <c r="F41" i="9"/>
  <c r="F38" i="9"/>
  <c r="F35" i="9"/>
  <c r="F150" i="9" l="1"/>
  <c r="F103" i="9" l="1"/>
  <c r="F59" i="9"/>
  <c r="F67" i="9" l="1"/>
  <c r="F48" i="9"/>
  <c r="F99" i="9" l="1"/>
  <c r="F95" i="9"/>
  <c r="F130" i="9"/>
  <c r="F88" i="9" l="1"/>
  <c r="F180" i="9" l="1"/>
  <c r="F186" i="9" s="1"/>
  <c r="F84" i="9" l="1"/>
  <c r="F82" i="9"/>
  <c r="F79" i="9"/>
  <c r="F74" i="9"/>
  <c r="F92" i="9" l="1"/>
  <c r="F106" i="9" s="1"/>
  <c r="F216" i="9" l="1"/>
  <c r="F63" i="9"/>
  <c r="F70" i="9" s="1"/>
  <c r="F108" i="9" s="1"/>
  <c r="E10" i="10" s="1"/>
  <c r="F227" i="9" l="1"/>
  <c r="F229" i="9" s="1"/>
  <c r="E18" i="10" s="1"/>
  <c r="F156" i="9"/>
  <c r="F153" i="9"/>
  <c r="F162" i="9" l="1"/>
  <c r="F188" i="9" s="1"/>
  <c r="E14" i="10" s="1"/>
  <c r="F44" i="9"/>
  <c r="F27" i="9"/>
  <c r="F23" i="9"/>
  <c r="F120" i="9" l="1"/>
  <c r="F117" i="9" l="1"/>
  <c r="F31" i="9" l="1"/>
  <c r="F50" i="9" s="1"/>
  <c r="E8" i="10" s="1"/>
  <c r="F219" i="9" l="1"/>
  <c r="E16" i="10" s="1"/>
  <c r="F137" i="9" l="1"/>
  <c r="E12" i="10" l="1"/>
  <c r="F17" i="9" l="1"/>
  <c r="E6" i="10" l="1"/>
  <c r="E21" i="10" s="1"/>
  <c r="F25" i="10" l="1"/>
  <c r="F27" i="10" s="1"/>
</calcChain>
</file>

<file path=xl/sharedStrings.xml><?xml version="1.0" encoding="utf-8"?>
<sst xmlns="http://schemas.openxmlformats.org/spreadsheetml/2006/main" count="290" uniqueCount="206">
  <si>
    <t>1.</t>
  </si>
  <si>
    <t>1.1.</t>
  </si>
  <si>
    <t>1.2.</t>
  </si>
  <si>
    <t>kg</t>
  </si>
  <si>
    <t>kom</t>
  </si>
  <si>
    <t>3.</t>
  </si>
  <si>
    <t>3.1.</t>
  </si>
  <si>
    <t>m'</t>
  </si>
  <si>
    <t>Stavka</t>
  </si>
  <si>
    <t>Opis</t>
  </si>
  <si>
    <t>Jed. mjere</t>
  </si>
  <si>
    <t>Količina</t>
  </si>
  <si>
    <t>Jed. 
cijena</t>
  </si>
  <si>
    <t>Ukupna cijena</t>
  </si>
  <si>
    <t>PRIPREMNI  RADOVI</t>
  </si>
  <si>
    <t>Izrada elaborata iskolčenja građevine od strane ovlaštene osobe, iskolčenje predmetnog zahvata, s označavanjem i osiguranjem točaka iskolčenja.</t>
  </si>
  <si>
    <t>2.</t>
  </si>
  <si>
    <t>ZEMLJANI RADOVI</t>
  </si>
  <si>
    <t>ZEMLJANI RADOVI - ISKOPI</t>
  </si>
  <si>
    <t>ZEMLJANI RADOVI - NASIPAVANJA</t>
  </si>
  <si>
    <t>ZEMLJANI RADOVI - NASIPAVANJA  -  UKUPNO (Kn):</t>
  </si>
  <si>
    <t>ZEMLJANI RADOVI - SVEUKUPNO (Kn) :</t>
  </si>
  <si>
    <t>BETONSKI I ARMIRANOBETONSKI RADOVI</t>
  </si>
  <si>
    <t xml:space="preserve">Jedinična cijena svih stavki uključuje beton, oplatu, dizanje, odlaganje, transport i montažu elemenata kao i sav ostali rad i materijal potreban do potpunog dovršenja stavke. </t>
  </si>
  <si>
    <t>U cijenu je potrebno uvrstiti i sav materijal potreban za njegu betona, bolju ugradljivost, povećanje vodonepropusnosti i prirast čvrstoće betona i sl., bilo da je propisan specifikacijama ovog projekta ili ga sam izvoditelj odlučio upotrijebiti.</t>
  </si>
  <si>
    <t>Minimalna količina cementa CEM II/A-S 42,5R iznosi 400 kg.</t>
  </si>
  <si>
    <t>BETON  "IN SITU"</t>
  </si>
  <si>
    <t>PREDGOTOVLJENI BETONSKI I A.B. ELEMENTI</t>
  </si>
  <si>
    <t>Armatura je obuhvaćena skupnom stavkom.</t>
  </si>
  <si>
    <t>BETONSKI ČELIK</t>
  </si>
  <si>
    <t>BETONSKI I ARMIRANOBETONSKI RADOVI - SVEUKUPNO (Kn) :</t>
  </si>
  <si>
    <t>Obračun po kom.</t>
  </si>
  <si>
    <t>5.</t>
  </si>
  <si>
    <t>5.1.</t>
  </si>
  <si>
    <t>SVEUKUPNO /KUNA/ :</t>
  </si>
  <si>
    <t>Cijene su bez PDV-a.</t>
  </si>
  <si>
    <t>U jediničnu cijenu je potrebno uključiti sve navedeno u uvodu. Klasa betona je C35/45, vodonepropusan.</t>
  </si>
  <si>
    <t>Jedan element sadrži:</t>
  </si>
  <si>
    <t>Armatura obračunata skupnom stavkom.</t>
  </si>
  <si>
    <t>Glinovite zemljane materijale sa organskim sastojcima nije dozvoljeno ugrađivati. 
Ugradnja materijala se obavlja strojno, sa plovnih objekata ili sa kopna.</t>
  </si>
  <si>
    <t>RADOVI RUŠENJA I DEMONTAŽE</t>
  </si>
  <si>
    <t xml:space="preserve"> Armatura  RA B500B  - u predgotovljenim elementima</t>
  </si>
  <si>
    <t xml:space="preserve"> Armatura  RA B500B  - ugrađena na licu mjesta.</t>
  </si>
  <si>
    <t>3.1.1.</t>
  </si>
  <si>
    <t xml:space="preserve"> 3.1. </t>
  </si>
  <si>
    <t>3.2.</t>
  </si>
  <si>
    <t>2.1.</t>
  </si>
  <si>
    <t>4.</t>
  </si>
  <si>
    <t>4.1.</t>
  </si>
  <si>
    <t>4.2.</t>
  </si>
  <si>
    <t>3.1.2.</t>
  </si>
  <si>
    <r>
      <t>Obračun po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iskopanog materijala u sraslom stanju.</t>
    </r>
  </si>
  <si>
    <r>
      <t>m</t>
    </r>
    <r>
      <rPr>
        <vertAlign val="superscript"/>
        <sz val="10"/>
        <rFont val="Arial"/>
        <family val="2"/>
        <charset val="238"/>
      </rPr>
      <t>3</t>
    </r>
  </si>
  <si>
    <r>
      <t>Obračun po m</t>
    </r>
    <r>
      <rPr>
        <vertAlign val="superscript"/>
        <sz val="9"/>
        <rFont val="Arial"/>
        <family val="2"/>
        <charset val="238"/>
      </rPr>
      <t>3</t>
    </r>
  </si>
  <si>
    <r>
      <t>Obračun po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nasutog materijala.</t>
    </r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</si>
  <si>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</si>
  <si>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t>Obračun se vrši po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ugrađenog betona.</t>
    </r>
  </si>
  <si>
    <r>
      <t>m</t>
    </r>
    <r>
      <rPr>
        <vertAlign val="superscript"/>
        <sz val="10"/>
        <rFont val="Universans450_PP"/>
        <charset val="238"/>
      </rPr>
      <t>3</t>
    </r>
  </si>
  <si>
    <r>
      <t>Obračun po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razbijenog (porušenog) materijala.</t>
    </r>
  </si>
  <si>
    <r>
      <t>m</t>
    </r>
    <r>
      <rPr>
        <vertAlign val="superscript"/>
        <sz val="10"/>
        <rFont val="Universans450_PP"/>
        <charset val="238"/>
      </rPr>
      <t xml:space="preserve">3 </t>
    </r>
  </si>
  <si>
    <t>IZRADA MLAZNO INJEKTIRANIH STUPNJAKA</t>
  </si>
  <si>
    <t>Troškovi iskolčenja osi mlazno injektiranih stupova s točnošću od +/- 5 cm.</t>
  </si>
  <si>
    <t>Obračun po m'.</t>
  </si>
  <si>
    <t>Prethodna laboratorijska ispitivanja komponentnih materijala i injekcijskih smjesa u odgovarajućem laboratoriju, te izrada izvješća.</t>
  </si>
  <si>
    <t>Kontrolno laboratorijsko ispitivanje injekcijske smjese i cementa.</t>
  </si>
  <si>
    <t>Izrada  završnog  izvještaja  o izvedenom stanju s  ucrtavanjem svih izvedenih elemenata.</t>
  </si>
  <si>
    <t>4.4.</t>
  </si>
  <si>
    <t>4.5.</t>
  </si>
  <si>
    <t>4.6.</t>
  </si>
  <si>
    <t>4.7.</t>
  </si>
  <si>
    <t>5.1.1.</t>
  </si>
  <si>
    <t>5.2.</t>
  </si>
  <si>
    <t>5.2.1.</t>
  </si>
  <si>
    <t>5.3.</t>
  </si>
  <si>
    <t>5.3.1.</t>
  </si>
  <si>
    <t>5.3.2.</t>
  </si>
  <si>
    <r>
      <t>Sve točke kojim se materijaliziraju osnovni pravci iskolčenja moraju biti osigurani dodatnim točkama za slučaj da dođe do uništenja neke točke. Elaboratom iskolčenja se obuhvaćaju svi pomorski radovi kao i radovi na zaobalnim prometnim površinama. Predmetna površina je veličine oko cca 1.500 m</t>
    </r>
    <r>
      <rPr>
        <vertAlign val="superscript"/>
        <sz val="10"/>
        <rFont val="Arial"/>
        <family val="2"/>
        <charset val="238"/>
      </rPr>
      <t>2</t>
    </r>
    <r>
      <rPr>
        <b/>
        <vertAlign val="superscript"/>
        <sz val="10"/>
        <rFont val="Arial"/>
        <family val="2"/>
        <charset val="238"/>
      </rPr>
      <t xml:space="preserve"> </t>
    </r>
  </si>
  <si>
    <t>PRIPREMNI  RADOVI  - UKUPNO (Kn):</t>
  </si>
  <si>
    <t>RADOVI RUŠENJA I DEMONTAŽE  - UKUPNO  (Kn):</t>
  </si>
  <si>
    <t>ZEMLJANI RADOVI - ISKOPI - UKUPNO (Kn):</t>
  </si>
  <si>
    <t>IZRADA MLAZNO INJEKTIRANIH STUPNJAKA - UKUPNO  (Kn):</t>
  </si>
  <si>
    <t>BETON "IN SITU" -  UKUPNO (Kn):</t>
  </si>
  <si>
    <t>PREDGOTOVLJENI ELEMENTI - UKUPNO (Kn):</t>
  </si>
  <si>
    <t>BETONSKI ČELIK -  UKUPNO (Kn):</t>
  </si>
  <si>
    <r>
      <t>Obračun po m</t>
    </r>
    <r>
      <rPr>
        <vertAlign val="superscript"/>
        <sz val="10"/>
        <rFont val="Arial"/>
        <family val="2"/>
        <charset val="238"/>
      </rPr>
      <t xml:space="preserve">3 </t>
    </r>
    <r>
      <rPr>
        <sz val="10"/>
        <rFont val="Arial"/>
        <family val="2"/>
        <charset val="238"/>
      </rPr>
      <t>iskopanog materijala u sraslom stanju.</t>
    </r>
  </si>
  <si>
    <t>OSTALI RADOVI</t>
  </si>
  <si>
    <t>OSTALI RADOVI - UKUPNO :</t>
  </si>
  <si>
    <t>Kn</t>
  </si>
  <si>
    <t>6.</t>
  </si>
  <si>
    <t>6.1.</t>
  </si>
  <si>
    <t xml:space="preserve">TROŠKOVNIK GRAĐEVINSKIH RADOVA </t>
  </si>
  <si>
    <t>REKONSTRUKCIJA LUKOBRANA "PUNTIN"- KORČULA</t>
  </si>
  <si>
    <t>Iskop se obavlja strojno s mora. U visinskom pogledu iskop se obavlja do dubine max -7,00 m.</t>
  </si>
  <si>
    <t>Izrada zaštitnog kamenometa lukobrana sa vanjske strane od zdravog kamenog materijala vapnenačkog porijekla, mase od 3-5t. Izvedba  zaštitnog kamenometa ispod i iznad nivoa mora.</t>
  </si>
  <si>
    <t>Izrada zaštitnog kamenometa lukobrana sa unutarnje strane od zdravog kamenog materijala vapnenačkog porijekla, mase od 100-200kg. Izvedba  zaštitnog kamenometa ispod i iznad nivoa mora.</t>
  </si>
  <si>
    <t xml:space="preserve">Izrada betonske obloge podmorskog dijela obalnog zida lukobrana, betonom za podmorske radove (C35/45) "in situ", u jednostranoj oplati, sistemom kontraktor. </t>
  </si>
  <si>
    <t>Obračun se vrši po m3 ugrađenog betona.</t>
  </si>
  <si>
    <r>
      <t>m</t>
    </r>
    <r>
      <rPr>
        <vertAlign val="superscript"/>
        <sz val="10"/>
        <rFont val="Arial"/>
        <family val="2"/>
      </rPr>
      <t>3</t>
    </r>
  </si>
  <si>
    <r>
      <t>Obračun po m</t>
    </r>
    <r>
      <rPr>
        <vertAlign val="superscript"/>
        <sz val="10"/>
        <rFont val="Arial"/>
        <family val="2"/>
      </rPr>
      <t>3</t>
    </r>
  </si>
  <si>
    <r>
      <t>Beton:0,6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. Težina elementa: 1,5t.</t>
    </r>
  </si>
  <si>
    <t>Obračun po kom</t>
  </si>
  <si>
    <t>Strojno rušenje gornjeg dijela postojećeg lukobrana u duljini 27m, a sve prema detaljima iz projekta glede veličine zahvata.</t>
  </si>
  <si>
    <t>2.2.</t>
  </si>
  <si>
    <t>2.3.</t>
  </si>
  <si>
    <t>2.4.</t>
  </si>
  <si>
    <t>3.2.1.</t>
  </si>
  <si>
    <t>3.2.2.</t>
  </si>
  <si>
    <t>3.2.4.</t>
  </si>
  <si>
    <t>3.2.5.</t>
  </si>
  <si>
    <t>3.2.6.</t>
  </si>
  <si>
    <t>5.1.2.</t>
  </si>
  <si>
    <t>5.1.3.</t>
  </si>
  <si>
    <t>U cijenu je potrebno uključiti sve kao što je navedeno u uvodu kao i bušenje te postavljanje armature za sidrenje u postojeću konstrukciju.</t>
  </si>
  <si>
    <t>KAMENOREZAČKI RADOVI</t>
  </si>
  <si>
    <t>KAMENOREZAČKI RADOVI - UKUPNO  (Kn):</t>
  </si>
  <si>
    <t>Jediničnom cijenom je obuhvaćena je nabava, transport, ugradba.</t>
  </si>
  <si>
    <t>Obračun se vrši po m2 pokrivene površine u kojem je uključen i sitnozrnati beton.</t>
  </si>
  <si>
    <r>
      <t>m</t>
    </r>
    <r>
      <rPr>
        <vertAlign val="superscript"/>
        <sz val="10"/>
        <rFont val="Arial"/>
        <family val="2"/>
      </rPr>
      <t>2</t>
    </r>
  </si>
  <si>
    <t>7.</t>
  </si>
  <si>
    <t>7.1.</t>
  </si>
  <si>
    <t>REKONSTRUKCIJA LUKOBRANA "PUNTIN" - KORČULA</t>
  </si>
  <si>
    <t>7.2.</t>
  </si>
  <si>
    <t>2.5.</t>
  </si>
  <si>
    <t>Čišćenje kontaknih površina starog betona lukobrana na koji dolazi nova betonska obloga</t>
  </si>
  <si>
    <t>Obračun po m2</t>
  </si>
  <si>
    <t xml:space="preserve">Obračun po m2 </t>
  </si>
  <si>
    <t>Strojno rušenje podmorskog dijela postojećeg lukobrana (betonska plomba).</t>
  </si>
  <si>
    <t>2.6.</t>
  </si>
  <si>
    <t>Jalovo bušenje kroz postojeći lukobran</t>
  </si>
  <si>
    <t>4.3.</t>
  </si>
  <si>
    <t>Izrada nadmorskog obalnog i parapetnog zida u dvostranoj oplati pomoću auto pumpe. Zid se izvodi od betona klase C35/45.</t>
  </si>
  <si>
    <t>6.2.</t>
  </si>
  <si>
    <t>6.3.</t>
  </si>
  <si>
    <t>6.4.</t>
  </si>
  <si>
    <t xml:space="preserve">Dimenzije: 2,0m x 1,0m x 0,3m. </t>
  </si>
  <si>
    <t>U cijenu je uključeno uklanjanje te odlaganje na zadanu poziciju u dogovoru s investitorom.</t>
  </si>
  <si>
    <t xml:space="preserve">Obračun po m' postavljenih poklopnica:  </t>
  </si>
  <si>
    <t xml:space="preserve">a) ugradnja novih kamenih ploča.  </t>
  </si>
  <si>
    <t xml:space="preserve">b) ugradnja demontiranih kamenih ploča.  </t>
  </si>
  <si>
    <t xml:space="preserve">a) ugradnja novih kamenih obložnica.  </t>
  </si>
  <si>
    <t xml:space="preserve">b) ugradnja demontiranih kamenih obložnica.  </t>
  </si>
  <si>
    <t xml:space="preserve">a) ugradnja novih kamenih poklopnica.  </t>
  </si>
  <si>
    <t xml:space="preserve">b) ugradnja demontiranih kamenih poklopnica.  </t>
  </si>
  <si>
    <t>4.8.</t>
  </si>
  <si>
    <t>1955,93m' x 3,951kg/m'</t>
  </si>
  <si>
    <t>Obračun po kg ugrađene armature.</t>
  </si>
  <si>
    <t>U cijenu je uključeno rušenje, iskop, ukrcaj u  vozilo nosivosti do 5t, odvoz na trajnu deponiju do 10 km, te odlaganje.</t>
  </si>
  <si>
    <t>U cijenu je uključeno rušenje, iskop, ukrcaj u  vozilo nosivosti do 5t, rad ronioca do dubine 5m te odvoz na trajnu deponiju do 10 km, te odlaganje.</t>
  </si>
  <si>
    <t>Priprema lokacije, organizacija gradilišta, izrada plana rada, te mobilizacija opreme i ljudi za izvođenje predmetnih radova. Osigurati radilišni priključak el.energije ili druge izvore (agregat).  Uređenje gradilišta po završetku izvedbe radova.</t>
  </si>
  <si>
    <t>6.5.</t>
  </si>
  <si>
    <t>Radovi koji se odnose na kontrolu izvedenih radova, a provode je ovlaštene institucije ili nadzorna služba.</t>
  </si>
  <si>
    <t>Obračun po komadu.</t>
  </si>
  <si>
    <t>Kontrola jednoosne tlačne čvrstoće i srednjeg modula elastičnosti na uzorcima uzetih iz izvedenih mlazno-injektiranih  stupnjaka. Jezgruje se cca. 2% od ukupnog broja izvedenih  mlazno-injektiranih stupnjaka, odnosno na ukupno 6 stupnjaka  na lokaciji nasipanja mora. Ispitne uzorke je potrebno uzeti na  svaka 2 m' izvedenog stupnjaka.</t>
  </si>
  <si>
    <t>Ručno štokovanje kamenih obložnica i ploča u svrhu vizualne prilagodbe  postojeće i nove kamene obloge sukladno zahtjevu konzervatora</t>
  </si>
  <si>
    <t>Klasa betona je C35/45, klasa izloženosti XS3, vodonepropusan, za podmorske radove ukoliko nije drugačije posebno naglašeno.</t>
  </si>
  <si>
    <t xml:space="preserve">Uklanjanje postojećih  kamenih poklopnica, obložnica te opločenja sa postojećeg lukobrana i parapetnog zida te odlaganje na poziciju  u korijenu lukobrana (udaljenost do 50m) prema dogovoru s Investitorom. </t>
  </si>
  <si>
    <t>Izrada prospekcijske bušotine na dijelu gdje se izvode mlazno-injektirani stupnjaci u svrhu utvrđivanja kote temeljenja zida lukobrana.</t>
  </si>
  <si>
    <t>Uklanjanje i demontaža postojeće kamene bitve koju je nakon rekonstrukcije lukobrana potrebno ugraditi na istu poziciju. U cijenu uključeno demontaža te ponovno postavljanje na istu poziciju</t>
  </si>
  <si>
    <t>Uklanjanje i demontaža postojećg svjetionika kojeg je nakon rekonstrukcije lukobrana potrebno ispjeskariti obojati te ponovno ugraditi na istu poziciju. U cijenu uključena demontaža, pjeskarenje, bojanje te ponovno postavljanje na istu poziciju.</t>
  </si>
  <si>
    <t>2.7.</t>
  </si>
  <si>
    <t>U jediničnu cijenu uračunati dobavu kamena, transport isključivo morskim putem i ugradnju, te sva pomoćna sredstva, materijal i rad potreban do potpunog dovršenja stavke.</t>
  </si>
  <si>
    <r>
      <t>Izrada 2. filterskog sloja lukobrana, kamenim materijalom mase  1-50 kg. Za izradu će se upotrijebiti zdrav kameni materijal u suglasnosti sa NI.
U jediničnu cijenu uračunati dobavu kamena, transport isključivo morskim putem i ugradnju, te sva pomoćna sredstva, materijal i rad potreban do potpunog dovršenja stavke.
Obračun po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ugrađenog kamena.</t>
    </r>
  </si>
  <si>
    <r>
      <t>Izrada 1. filterskog sloja lukobrana, kamenim materijalom mase  300-500 kg. Za izradu će se upotrijebiti zdrav kameni materijal u suglasnosti sa NI.
U jediničnu cijenu uračunati dobavu kamena, transport isključivo morskim putem i ugradnju, te sva pomoćna sredstva, materijal i rad potreban do potpunog dovršenja stavke.
Obračun po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ugrađenog kamena.</t>
    </r>
  </si>
  <si>
    <t>Nasipni materijal je potrebno privremeno odložiti u korjenu lukobrana sa vanjske strane (udaljenost do 70m) te će se naknadno iskoristiti kao nasipni materijal za nožicu nasipa.</t>
  </si>
  <si>
    <t>U jediničnu cijenu uračunati dobavu kamena, transport i ugradnju, te sva pomoćna sredstva, materijal i rad potreban do potpunog dovršenja stavke.</t>
  </si>
  <si>
    <t>3.2.7.</t>
  </si>
  <si>
    <t>3.2.8.</t>
  </si>
  <si>
    <t>Fino planiranje temeljnog kamenometa - posteljice ispod  obalnog zida, slojem tucanika 31,5-63 mm. Razastiranje izvršiti u sloju debljine 10 cm. Ravnanje se obavlja strojevima do dubine -4,40 m uz pomoć ronioca.</t>
  </si>
  <si>
    <t>Grubo planiranje  posteljice ispod blokova čuvara. Ravnanje se obavlja strojevima do dubine -4,40m uz pomoć ronioca.</t>
  </si>
  <si>
    <t>3.1.3.</t>
  </si>
  <si>
    <t xml:space="preserve">Uklanjanje te premještanje postojećeg zaštitnog kamenometa lukobrana (vanjska strana) na mjesto nove  nožice nasipa. </t>
  </si>
  <si>
    <t>U cijenu je uključen iskop, ukrcaj u  vozilo nosivosti do 5t, rad ronioca do dubine 5m te odvoz na trajnu deponiju do 10 km, te odlaganje.</t>
  </si>
  <si>
    <t>2.8.</t>
  </si>
  <si>
    <t>U jediničnu cijenu uračunati dobavu materijala, transport isključivo morskim putem i ugradnju, te sva pomoćna sredstva, materijal i rad potreban do potpunog dovršenja stavke.</t>
  </si>
  <si>
    <t xml:space="preserve">Uklanjanje nasipnog materijala sa unutarnje strane lukobrana na mjestu iznad mlazno injektiranih stupnjaka koji je postavljen kao nadsloj u debljini sloja min. 1m kako bi se isti mogli izvesti. </t>
  </si>
  <si>
    <t>Strojno rušenje podmorskog dijela nadsloja iznad mlazno injektiranih stupnjaka s unutarnje strane lukobrana koji je u očvrslom stanju nakon izvedbe istih.</t>
  </si>
  <si>
    <t>Podmorski iskop nasipnog materijala zaštitnog kamenometa (kategorija tla  B i C), a u svrhu izrade konstrukcije obale (dubina iskopa do -7,00m).</t>
  </si>
  <si>
    <r>
      <t>Obračun po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iskopanog materijala u sraslom stanju.</t>
    </r>
  </si>
  <si>
    <r>
      <t>Izrada  nožice nasipa, kamenim materijalom upotrijebljenim od postojećeg zaštitnog kamenometa. Za izradu će se upotrijebiti zdrav kameni materijal u suglasnosti sa NI.
U jediničnu cijenu uračunati transport isključivo morskim putem (udaljenost do 70m) i ugradnju, te sva pomoćna sredstva, materijal i rad potreban do potpunog dovršenja stavke.
Obračun po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ugrađenog kamena.</t>
    </r>
  </si>
  <si>
    <r>
      <t>Obračun po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.</t>
    </r>
  </si>
  <si>
    <r>
      <t>Obračun po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.</t>
    </r>
  </si>
  <si>
    <r>
      <t>m</t>
    </r>
    <r>
      <rPr>
        <vertAlign val="superscript"/>
        <sz val="10"/>
        <rFont val="Universans450_PP"/>
        <charset val="238"/>
      </rPr>
      <t xml:space="preserve">2 </t>
    </r>
  </si>
  <si>
    <r>
      <t>Obračun po m</t>
    </r>
    <r>
      <rPr>
        <vertAlign val="superscript"/>
        <sz val="9"/>
        <rFont val="Arial"/>
        <family val="2"/>
      </rPr>
      <t>3</t>
    </r>
  </si>
  <si>
    <r>
      <t xml:space="preserve">Izvedba mlazno injektiranih stupova promjera </t>
    </r>
    <r>
      <rPr>
        <sz val="11"/>
        <rFont val="Symbol"/>
        <family val="1"/>
        <charset val="2"/>
      </rPr>
      <t>Ć</t>
    </r>
    <r>
      <rPr>
        <sz val="10"/>
        <rFont val="Arial"/>
        <family val="2"/>
        <charset val="238"/>
      </rPr>
      <t>600 mm dvofluidnim sustavom. Tlak injektiranja je min 400 bara, a utrošak cementa je oko 500 kg po m'. Bušenje i injektiranje 0,5 m u stijensku podlogu.</t>
    </r>
  </si>
  <si>
    <r>
      <t xml:space="preserve">Dobava, rezanje i ugradnja armature B500B-R </t>
    </r>
    <r>
      <rPr>
        <sz val="10"/>
        <rFont val="Symbol"/>
        <family val="1"/>
        <charset val="2"/>
      </rPr>
      <t>Ć</t>
    </r>
    <r>
      <rPr>
        <sz val="10"/>
        <rFont val="Arial"/>
        <family val="2"/>
        <charset val="238"/>
      </rPr>
      <t>25</t>
    </r>
    <r>
      <rPr>
        <sz val="11"/>
        <rFont val="Arial"/>
        <family val="2"/>
        <charset val="238"/>
      </rPr>
      <t xml:space="preserve">. </t>
    </r>
    <r>
      <rPr>
        <sz val="10"/>
        <rFont val="Arial"/>
        <family val="2"/>
        <charset val="238"/>
      </rPr>
      <t xml:space="preserve">Armatura se ugrađuje u sredinu mlazno injektiranog stupnjaka neposredno po završetku injektiranja. </t>
    </r>
  </si>
  <si>
    <t>Nabava, doprema i montaža u sitnozrnom betonu debljine 10 cm kamenih obložnica od bijelog vapnenačkog kamena. Dimenzije kamenih obložnica su 10x30 cm x slobodno. Koristiti bijelu dubrovačku fugu u dogovoru s konzervatorom.</t>
  </si>
  <si>
    <t>Nabava, doprema i montaža u sitnozrnom betonu debljine 10 cm kamenih ploča od bijelog vapnenačkog kamena za popločavanje hodne površine lukobrana. Dimenzije kamenih obložnica su 10x30 cm x slobodno. Koristiti bijelu dubrovačku fugu u dogovoru s konzervatorom.</t>
  </si>
  <si>
    <t>SVEUKUPNO (sa PDV-om):</t>
  </si>
  <si>
    <t>Izrada kamenog nadsloja (0-500kg) iznad mlazno injektiranih stupnjaka s unutarnje strane postojećeg lukobrana uz njegov rub u debljini sloja od min. 1m a u svrhu izrade istih.</t>
  </si>
  <si>
    <t>5.1.4.</t>
  </si>
  <si>
    <t>Izrada ab. ploče sa betonom C35/45, debljine 30 cm, a u svrhu izvedbe novog kamenog opločenja lukobrana. Betoniranje ploče izvoditi s radnim reškama na međusobnoj udaljenosti cca  5,0 m. Gornju površinu ploče šetnice izvesti u padu 1,0%.</t>
  </si>
  <si>
    <t>Izrada armirano betonskih temelja bitvi betonom klase C35/45.</t>
  </si>
  <si>
    <t>3.2.9.</t>
  </si>
  <si>
    <t>4.9.</t>
  </si>
  <si>
    <t>komplet</t>
  </si>
  <si>
    <t>Predgotovljeni betonski element 'blok čuvar' iz nacrta 3.2. izvedbenog projekta.</t>
  </si>
  <si>
    <t>3.2.3.</t>
  </si>
  <si>
    <t>Uklanjanje i demontaža postojećih bitvi te postavljanje novih bitvi istih specifikacija i  nosivosti (u skladu s nacrtom 3.2. izvedbenog projekta)  nakon rekonstrukcije lukobrana na istu poziciju. U cijenu uključeno demontaža, nabava te ponovno postavljanje novih bitvi na istu poziciju</t>
  </si>
  <si>
    <t>Dobava te postavljanje sidara Ø22 u izbušene rupe Ø32  za povezivanje starog i novog betona lukobrana pod morem. Ukupna duljina sidra L=65cm, te se isti postavlja u rupu dubine 40cm koju je nakon postavljanja potrebno ispuniti epoksi pastom. Epoksi pasta mora zadoljiti svojstvo da računska vlačna sila sidra na izvlačenje bude veća od 20kN.</t>
  </si>
  <si>
    <t>Mobilizacija i demobilizacija opreme te priprema gradilišta. Predvidjeti troškove radilišnog priključka el.struje (50 kw), najam javne površine Grada Korčule</t>
  </si>
  <si>
    <t>Nabava, doprema i montaža u cem. malteru kamenih poklopnica  od bijelog vapnenačkog kamena,dimenzija 80 x 30 cm x slobodno.Postava kamenih poklopnica u cementnom mortu 1:2, debljine 1 cm i učvršćena sidrima od inoxa EN 1.4401 (AISI 316) ili jednakovrijedno. Gornju površinu poklopnice štokovati, verikalna strana obložnice glatka. Koristiti bijelu dubrovačku fugu u dogovoru s konzervatorom.</t>
  </si>
  <si>
    <t>Nabava, doprema i montaža u cem. malteru kamenih poklopnica  od bijelog vapnenačkog kamena,dimenzija 75 x 30 cm x slobodno.Postava kamenih poklopnica u cementnom mortu 1:2, debljine 1 cm i učvršćena sidrima od inoxa EN 1.4401 (AISI 316) ili jednakovrijedno. Gornju površinu poklopnice štokovati, verikalna strana obložnice glatka.Koristiti bijelu dubrovačku fugu u dogovoru s konzervatorom.</t>
  </si>
  <si>
    <r>
      <t xml:space="preserve">Izrada općeg kamenog nasipa </t>
    </r>
    <r>
      <rPr>
        <sz val="10"/>
        <rFont val="Arial"/>
        <family val="2"/>
      </rPr>
      <t xml:space="preserve">(kamen mase 0-500kg) </t>
    </r>
    <r>
      <rPr>
        <sz val="10"/>
        <rFont val="Arial"/>
        <family val="2"/>
        <charset val="238"/>
      </rPr>
      <t>ispod filterskog sloja lukobrana uz betonsku oblogu sa vanjske strane. Nasip se izvodi ispod mora. Za izradu nasipa će se upotrijebiti zdravi kameni materijal (vapnenac) pribavljen sa strane.</t>
    </r>
  </si>
  <si>
    <t>PDV (25%):</t>
  </si>
  <si>
    <t>U stavku je potrebno uključiti dobavu, sječenje, savijanje, transport i montažu navedenog betonskog čelika. U cijenu je potrebno uračunati sav rad, materijal, neizbježan otpad prilikom sječenja te sva potrebna sredstva za postavu armature u projektni položaj</t>
  </si>
  <si>
    <t>U stavku je potrebno uključiti dobavu, sječenje, savijanje ,transport i montažu navedenog betonskog čelika. U cijenu je potrebno uračunati sav rad, materijal, neizbježan otpad prilikom sječenja te sva potrebna sredstva za postavu armature u projektni položaj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</si>
</sst>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"/>
    <numFmt numFmtId="166" formatCode="#,##0.00_ ;[Red]\-#,##0.00\ "/>
  </numFmts>
  <fonts count="49">
    <font>
      <sz val="10"/>
      <name val="Arial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sz val="10"/>
      <name val="Universans450_PP"/>
      <charset val="238"/>
    </font>
    <font>
      <i/>
      <sz val="10"/>
      <name val="Arial"/>
      <family val="2"/>
    </font>
    <font>
      <sz val="12"/>
      <name val="YU Swiss"/>
    </font>
    <font>
      <b/>
      <sz val="11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b/>
      <i/>
      <sz val="14"/>
      <color theme="0"/>
      <name val="Arial"/>
      <family val="2"/>
    </font>
    <font>
      <i/>
      <sz val="10"/>
      <color theme="0"/>
      <name val="Arial"/>
      <family val="2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A5050"/>
      <name val="Arial"/>
      <family val="2"/>
      <charset val="238"/>
    </font>
    <font>
      <sz val="11"/>
      <color rgb="FFFA5050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"/>
      <family val="2"/>
    </font>
    <font>
      <vertAlign val="superscript"/>
      <sz val="10"/>
      <name val="Universans450_PP"/>
      <charset val="238"/>
    </font>
    <font>
      <vertAlign val="superscript"/>
      <sz val="9"/>
      <name val="Arial"/>
      <family val="2"/>
      <charset val="238"/>
    </font>
    <font>
      <u/>
      <sz val="10"/>
      <name val="Arial"/>
      <family val="2"/>
      <charset val="238"/>
    </font>
    <font>
      <sz val="10"/>
      <color theme="4"/>
      <name val="Arial"/>
      <family val="2"/>
      <charset val="238"/>
    </font>
    <font>
      <sz val="11"/>
      <name val="Symbol"/>
      <family val="1"/>
      <charset val="2"/>
    </font>
    <font>
      <b/>
      <vertAlign val="superscript"/>
      <sz val="10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</font>
    <font>
      <b/>
      <sz val="10"/>
      <color theme="3" tint="0.3999755851924192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0"/>
      <color theme="3" tint="0.39997558519241921"/>
      <name val="Arial CE"/>
      <family val="2"/>
      <charset val="238"/>
    </font>
    <font>
      <sz val="10"/>
      <color theme="6" tint="-0.249977111117893"/>
      <name val="Arial"/>
      <family val="2"/>
    </font>
    <font>
      <sz val="9"/>
      <color theme="6" tint="-0.249977111117893"/>
      <name val="Arial"/>
      <family val="2"/>
    </font>
    <font>
      <b/>
      <sz val="10"/>
      <color theme="3" tint="0.39997558519241921"/>
      <name val="Arial"/>
      <family val="2"/>
    </font>
    <font>
      <vertAlign val="superscript"/>
      <sz val="9"/>
      <name val="Arial"/>
      <family val="2"/>
    </font>
    <font>
      <sz val="10"/>
      <name val="Symbo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35" fillId="0" borderId="0"/>
  </cellStyleXfs>
  <cellXfs count="343">
    <xf numFmtId="0" fontId="0" fillId="0" borderId="0" xfId="0"/>
    <xf numFmtId="0" fontId="5" fillId="0" borderId="0" xfId="3" applyFont="1" applyFill="1" applyBorder="1" applyAlignment="1">
      <alignment horizontal="center"/>
    </xf>
    <xf numFmtId="0" fontId="11" fillId="0" borderId="0" xfId="3" applyFont="1" applyFill="1" applyBorder="1" applyAlignment="1">
      <alignment horizontal="right" vertical="center"/>
    </xf>
    <xf numFmtId="0" fontId="11" fillId="0" borderId="0" xfId="3" applyFont="1" applyFill="1" applyBorder="1" applyAlignment="1">
      <alignment horizontal="justify" vertical="center" wrapText="1"/>
    </xf>
    <xf numFmtId="0" fontId="11" fillId="0" borderId="0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right" vertical="top"/>
    </xf>
    <xf numFmtId="0" fontId="11" fillId="0" borderId="1" xfId="3" applyFont="1" applyFill="1" applyBorder="1" applyAlignment="1">
      <alignment horizontal="right" wrapText="1"/>
    </xf>
    <xf numFmtId="0" fontId="11" fillId="0" borderId="1" xfId="3" applyFont="1" applyFill="1" applyBorder="1" applyAlignment="1">
      <alignment horizontal="center"/>
    </xf>
    <xf numFmtId="0" fontId="12" fillId="0" borderId="0" xfId="3" applyFont="1" applyFill="1" applyBorder="1" applyAlignment="1">
      <alignment horizontal="justify" wrapText="1"/>
    </xf>
    <xf numFmtId="0" fontId="1" fillId="0" borderId="0" xfId="0" applyFont="1"/>
    <xf numFmtId="4" fontId="10" fillId="0" borderId="1" xfId="3" applyNumberFormat="1" applyFont="1" applyFill="1" applyBorder="1" applyAlignment="1">
      <alignment horizontal="right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right"/>
    </xf>
    <xf numFmtId="0" fontId="1" fillId="0" borderId="0" xfId="3" applyFont="1" applyFill="1" applyBorder="1" applyAlignment="1">
      <alignment horizontal="right" vertical="top"/>
    </xf>
    <xf numFmtId="4" fontId="10" fillId="0" borderId="0" xfId="0" applyNumberFormat="1" applyFont="1" applyFill="1" applyAlignment="1">
      <alignment horizontal="right" vertical="center"/>
    </xf>
    <xf numFmtId="4" fontId="11" fillId="0" borderId="0" xfId="0" applyNumberFormat="1" applyFont="1" applyFill="1" applyAlignment="1">
      <alignment horizontal="right" vertical="center"/>
    </xf>
    <xf numFmtId="4" fontId="11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0" fontId="16" fillId="2" borderId="1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vertical="center"/>
    </xf>
    <xf numFmtId="4" fontId="17" fillId="2" borderId="1" xfId="0" applyNumberFormat="1" applyFont="1" applyFill="1" applyBorder="1" applyAlignment="1">
      <alignment horizontal="right" vertical="center"/>
    </xf>
    <xf numFmtId="0" fontId="16" fillId="2" borderId="1" xfId="0" applyFont="1" applyFill="1" applyBorder="1" applyAlignment="1">
      <alignment vertical="center" wrapText="1"/>
    </xf>
    <xf numFmtId="0" fontId="16" fillId="0" borderId="0" xfId="3" applyFont="1" applyFill="1" applyBorder="1" applyAlignment="1">
      <alignment horizontal="right" vertical="center"/>
    </xf>
    <xf numFmtId="0" fontId="16" fillId="0" borderId="0" xfId="3" applyFont="1" applyFill="1" applyBorder="1" applyAlignment="1">
      <alignment horizontal="justify" vertical="center" wrapText="1"/>
    </xf>
    <xf numFmtId="0" fontId="16" fillId="0" borderId="0" xfId="3" applyFont="1" applyFill="1" applyBorder="1" applyAlignment="1">
      <alignment horizontal="center" vertical="center"/>
    </xf>
    <xf numFmtId="4" fontId="17" fillId="0" borderId="0" xfId="0" applyNumberFormat="1" applyFont="1" applyFill="1" applyAlignment="1">
      <alignment horizontal="right" vertical="center"/>
    </xf>
    <xf numFmtId="4" fontId="16" fillId="0" borderId="0" xfId="0" applyNumberFormat="1" applyFont="1" applyFill="1" applyAlignment="1">
      <alignment horizontal="right" vertical="center"/>
    </xf>
    <xf numFmtId="4" fontId="16" fillId="0" borderId="0" xfId="0" applyNumberFormat="1" applyFont="1" applyFill="1" applyAlignment="1">
      <alignment horizontal="right"/>
    </xf>
    <xf numFmtId="0" fontId="16" fillId="2" borderId="0" xfId="3" applyFont="1" applyFill="1" applyBorder="1" applyAlignment="1">
      <alignment horizontal="right" vertical="center"/>
    </xf>
    <xf numFmtId="0" fontId="16" fillId="2" borderId="0" xfId="3" applyFont="1" applyFill="1" applyBorder="1" applyAlignment="1">
      <alignment horizontal="justify" vertical="center" wrapText="1"/>
    </xf>
    <xf numFmtId="0" fontId="16" fillId="2" borderId="0" xfId="3" applyFont="1" applyFill="1" applyBorder="1" applyAlignment="1">
      <alignment horizontal="center" vertical="center"/>
    </xf>
    <xf numFmtId="4" fontId="17" fillId="2" borderId="0" xfId="3" applyNumberFormat="1" applyFont="1" applyFill="1" applyBorder="1" applyAlignment="1">
      <alignment horizontal="right" vertical="center"/>
    </xf>
    <xf numFmtId="4" fontId="17" fillId="0" borderId="0" xfId="3" applyNumberFormat="1" applyFont="1" applyFill="1" applyBorder="1" applyAlignment="1">
      <alignment horizontal="right" vertical="center"/>
    </xf>
    <xf numFmtId="4" fontId="16" fillId="0" borderId="0" xfId="3" applyNumberFormat="1" applyFont="1" applyFill="1" applyBorder="1" applyAlignment="1">
      <alignment horizontal="right" vertical="center"/>
    </xf>
    <xf numFmtId="4" fontId="16" fillId="0" borderId="0" xfId="3" applyNumberFormat="1" applyFont="1" applyFill="1" applyBorder="1" applyAlignment="1"/>
    <xf numFmtId="0" fontId="16" fillId="2" borderId="0" xfId="3" applyFont="1" applyFill="1" applyBorder="1" applyAlignment="1">
      <alignment horizontal="left" vertical="center"/>
    </xf>
    <xf numFmtId="0" fontId="16" fillId="0" borderId="0" xfId="0" applyFont="1" applyFill="1" applyAlignment="1">
      <alignment vertical="center" wrapText="1"/>
    </xf>
    <xf numFmtId="0" fontId="11" fillId="0" borderId="0" xfId="3" applyFont="1" applyFill="1" applyBorder="1" applyAlignment="1">
      <alignment horizontal="right" vertical="top"/>
    </xf>
    <xf numFmtId="0" fontId="11" fillId="0" borderId="0" xfId="3" applyFont="1" applyFill="1" applyBorder="1" applyAlignment="1">
      <alignment horizontal="right" wrapText="1"/>
    </xf>
    <xf numFmtId="0" fontId="11" fillId="0" borderId="0" xfId="3" applyFont="1" applyFill="1" applyBorder="1" applyAlignment="1">
      <alignment horizontal="center"/>
    </xf>
    <xf numFmtId="4" fontId="10" fillId="0" borderId="0" xfId="3" applyNumberFormat="1" applyFont="1" applyFill="1" applyBorder="1" applyAlignment="1">
      <alignment horizontal="right"/>
    </xf>
    <xf numFmtId="4" fontId="11" fillId="0" borderId="0" xfId="3" applyNumberFormat="1" applyFont="1" applyFill="1" applyBorder="1" applyAlignment="1">
      <alignment horizontal="right"/>
    </xf>
    <xf numFmtId="0" fontId="5" fillId="0" borderId="0" xfId="0" applyFont="1"/>
    <xf numFmtId="0" fontId="16" fillId="2" borderId="0" xfId="0" applyFont="1" applyFill="1" applyAlignment="1">
      <alignment vertical="center" wrapText="1"/>
    </xf>
    <xf numFmtId="166" fontId="1" fillId="0" borderId="0" xfId="7" applyNumberFormat="1" applyFont="1" applyFill="1" applyBorder="1" applyAlignment="1" applyProtection="1">
      <alignment horizontal="right" wrapText="1"/>
    </xf>
    <xf numFmtId="4" fontId="0" fillId="0" borderId="0" xfId="0" applyNumberFormat="1"/>
    <xf numFmtId="4" fontId="11" fillId="0" borderId="0" xfId="0" applyNumberFormat="1" applyFont="1"/>
    <xf numFmtId="0" fontId="1" fillId="0" borderId="3" xfId="0" applyFont="1" applyBorder="1"/>
    <xf numFmtId="0" fontId="0" fillId="0" borderId="1" xfId="0" applyBorder="1"/>
    <xf numFmtId="4" fontId="11" fillId="0" borderId="4" xfId="0" applyNumberFormat="1" applyFont="1" applyBorder="1"/>
    <xf numFmtId="4" fontId="7" fillId="0" borderId="0" xfId="0" applyNumberFormat="1" applyFont="1" applyFill="1" applyBorder="1" applyAlignment="1" applyProtection="1">
      <alignment horizontal="center"/>
      <protection locked="0"/>
    </xf>
    <xf numFmtId="4" fontId="1" fillId="0" borderId="0" xfId="0" applyNumberFormat="1" applyFont="1" applyFill="1" applyBorder="1" applyAlignment="1" applyProtection="1">
      <alignment horizontal="center"/>
      <protection locked="0"/>
    </xf>
    <xf numFmtId="4" fontId="1" fillId="0" borderId="0" xfId="0" applyNumberFormat="1" applyFont="1" applyBorder="1" applyAlignment="1" applyProtection="1">
      <alignment horizontal="center"/>
      <protection locked="0"/>
    </xf>
    <xf numFmtId="4" fontId="17" fillId="2" borderId="0" xfId="0" applyNumberFormat="1" applyFont="1" applyFill="1" applyBorder="1" applyAlignment="1" applyProtection="1">
      <alignment horizontal="center"/>
      <protection locked="0"/>
    </xf>
    <xf numFmtId="4" fontId="20" fillId="0" borderId="0" xfId="0" applyNumberFormat="1" applyFont="1" applyBorder="1" applyAlignment="1" applyProtection="1">
      <alignment horizontal="center"/>
      <protection locked="0"/>
    </xf>
    <xf numFmtId="4" fontId="39" fillId="0" borderId="0" xfId="0" applyNumberFormat="1" applyFont="1" applyFill="1" applyBorder="1" applyAlignment="1" applyProtection="1">
      <alignment horizontal="center"/>
      <protection locked="0"/>
    </xf>
    <xf numFmtId="4" fontId="11" fillId="4" borderId="0" xfId="0" applyNumberFormat="1" applyFont="1" applyFill="1" applyBorder="1" applyAlignment="1" applyProtection="1">
      <protection locked="0"/>
    </xf>
    <xf numFmtId="4" fontId="10" fillId="4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40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4" fontId="40" fillId="0" borderId="0" xfId="0" applyNumberFormat="1" applyFont="1" applyBorder="1" applyAlignment="1" applyProtection="1">
      <alignment horizontal="center"/>
      <protection locked="0"/>
    </xf>
    <xf numFmtId="4" fontId="29" fillId="0" borderId="0" xfId="0" applyNumberFormat="1" applyFont="1" applyBorder="1" applyAlignment="1" applyProtection="1">
      <alignment horizontal="center"/>
      <protection locked="0"/>
    </xf>
    <xf numFmtId="4" fontId="29" fillId="0" borderId="0" xfId="0" applyNumberFormat="1" applyFont="1" applyFill="1" applyBorder="1" applyAlignment="1" applyProtection="1">
      <alignment horizontal="center"/>
      <protection locked="0"/>
    </xf>
    <xf numFmtId="4" fontId="1" fillId="0" borderId="0" xfId="4" applyNumberFormat="1" applyFont="1" applyFill="1" applyBorder="1" applyAlignment="1" applyProtection="1">
      <alignment horizontal="center"/>
      <protection locked="0"/>
    </xf>
    <xf numFmtId="4" fontId="5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4" fontId="7" fillId="0" borderId="0" xfId="0" applyNumberFormat="1" applyFont="1" applyBorder="1" applyAlignment="1" applyProtection="1">
      <alignment horizontal="center"/>
      <protection locked="0"/>
    </xf>
    <xf numFmtId="4" fontId="8" fillId="3" borderId="0" xfId="0" applyNumberFormat="1" applyFont="1" applyFill="1" applyBorder="1" applyAlignment="1" applyProtection="1">
      <protection locked="0"/>
    </xf>
    <xf numFmtId="3" fontId="17" fillId="2" borderId="0" xfId="0" applyNumberFormat="1" applyFont="1" applyFill="1" applyBorder="1" applyAlignment="1" applyProtection="1">
      <alignment horizontal="center"/>
      <protection locked="0"/>
    </xf>
    <xf numFmtId="4" fontId="1" fillId="0" borderId="0" xfId="0" applyNumberFormat="1" applyFont="1" applyBorder="1" applyAlignment="1" applyProtection="1">
      <alignment horizontal="center" wrapText="1"/>
      <protection locked="0"/>
    </xf>
    <xf numFmtId="4" fontId="39" fillId="0" borderId="0" xfId="0" applyNumberFormat="1" applyFont="1" applyBorder="1" applyAlignment="1" applyProtection="1">
      <alignment horizontal="center" wrapText="1"/>
      <protection locked="0"/>
    </xf>
    <xf numFmtId="0" fontId="11" fillId="5" borderId="0" xfId="0" applyFont="1" applyFill="1" applyBorder="1" applyAlignment="1" applyProtection="1">
      <alignment horizontal="center"/>
      <protection locked="0"/>
    </xf>
    <xf numFmtId="4" fontId="23" fillId="0" borderId="0" xfId="0" applyNumberFormat="1" applyFont="1" applyFill="1" applyBorder="1" applyAlignment="1" applyProtection="1">
      <alignment horizontal="center"/>
      <protection locked="0"/>
    </xf>
    <xf numFmtId="4" fontId="7" fillId="0" borderId="0" xfId="3" applyNumberFormat="1" applyFont="1" applyFill="1" applyBorder="1" applyAlignment="1" applyProtection="1">
      <alignment horizontal="center"/>
      <protection locked="0"/>
    </xf>
    <xf numFmtId="4" fontId="44" fillId="0" borderId="0" xfId="0" applyNumberFormat="1" applyFont="1" applyBorder="1" applyAlignment="1" applyProtection="1">
      <alignment horizontal="center"/>
      <protection locked="0"/>
    </xf>
    <xf numFmtId="4" fontId="11" fillId="5" borderId="0" xfId="0" applyNumberFormat="1" applyFont="1" applyFill="1" applyBorder="1" applyAlignment="1" applyProtection="1">
      <protection locked="0"/>
    </xf>
    <xf numFmtId="4" fontId="1" fillId="0" borderId="0" xfId="0" applyNumberFormat="1" applyFont="1" applyBorder="1" applyAlignment="1" applyProtection="1">
      <alignment horizontal="center" vertical="center"/>
      <protection locked="0"/>
    </xf>
    <xf numFmtId="4" fontId="5" fillId="0" borderId="0" xfId="0" applyNumberFormat="1" applyFont="1" applyBorder="1" applyAlignment="1" applyProtection="1">
      <alignment horizontal="center"/>
      <protection locked="0"/>
    </xf>
    <xf numFmtId="4" fontId="11" fillId="7" borderId="0" xfId="0" applyNumberFormat="1" applyFont="1" applyFill="1" applyBorder="1" applyAlignment="1" applyProtection="1">
      <alignment horizontal="center"/>
      <protection locked="0"/>
    </xf>
    <xf numFmtId="0" fontId="33" fillId="0" borderId="0" xfId="0" quotePrefix="1" applyFont="1" applyFill="1" applyBorder="1" applyAlignment="1" applyProtection="1">
      <alignment horizontal="center" vertical="justify" wrapText="1"/>
      <protection locked="0"/>
    </xf>
    <xf numFmtId="0" fontId="7" fillId="0" borderId="0" xfId="0" quotePrefix="1" applyFont="1" applyFill="1" applyBorder="1" applyAlignment="1" applyProtection="1">
      <alignment horizontal="center" vertical="justify" wrapText="1"/>
      <protection locked="0"/>
    </xf>
    <xf numFmtId="4" fontId="16" fillId="6" borderId="0" xfId="0" applyNumberFormat="1" applyFont="1" applyFill="1" applyBorder="1" applyAlignment="1" applyProtection="1">
      <alignment horizontal="center" vertical="center"/>
      <protection locked="0"/>
    </xf>
    <xf numFmtId="4" fontId="39" fillId="0" borderId="0" xfId="0" applyNumberFormat="1" applyFont="1" applyFill="1" applyBorder="1" applyAlignment="1" applyProtection="1">
      <alignment horizontal="center" vertical="top"/>
      <protection locked="0"/>
    </xf>
    <xf numFmtId="4" fontId="7" fillId="0" borderId="0" xfId="0" applyNumberFormat="1" applyFont="1" applyFill="1" applyBorder="1" applyAlignment="1" applyProtection="1">
      <alignment horizontal="center" vertical="top"/>
      <protection locked="0"/>
    </xf>
    <xf numFmtId="4" fontId="11" fillId="4" borderId="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justify"/>
    </xf>
    <xf numFmtId="0" fontId="19" fillId="0" borderId="0" xfId="0" applyFont="1" applyFill="1" applyBorder="1" applyAlignment="1" applyProtection="1">
      <alignment horizontal="center" wrapText="1"/>
    </xf>
    <xf numFmtId="4" fontId="19" fillId="0" borderId="0" xfId="0" applyNumberFormat="1" applyFont="1" applyFill="1" applyBorder="1" applyAlignment="1" applyProtection="1">
      <alignment horizont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2" fontId="3" fillId="4" borderId="0" xfId="0" applyNumberFormat="1" applyFont="1" applyFill="1" applyBorder="1" applyAlignment="1" applyProtection="1">
      <alignment horizontal="right" vertical="center" wrapText="1"/>
    </xf>
    <xf numFmtId="2" fontId="3" fillId="4" borderId="0" xfId="0" applyNumberFormat="1" applyFont="1" applyFill="1" applyBorder="1" applyAlignment="1" applyProtection="1">
      <alignment horizontal="center" vertical="center" wrapText="1"/>
    </xf>
    <xf numFmtId="4" fontId="3" fillId="4" borderId="0" xfId="0" applyNumberFormat="1" applyFont="1" applyFill="1" applyBorder="1" applyAlignment="1" applyProtection="1">
      <alignment horizontal="center" vertical="center" wrapText="1"/>
    </xf>
    <xf numFmtId="4" fontId="3" fillId="4" borderId="0" xfId="0" quotePrefix="1" applyNumberFormat="1" applyFont="1" applyFill="1" applyBorder="1" applyAlignment="1" applyProtection="1">
      <alignment horizontal="center" vertical="center" wrapText="1"/>
    </xf>
    <xf numFmtId="2" fontId="3" fillId="4" borderId="0" xfId="0" quotePrefix="1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justify"/>
    </xf>
    <xf numFmtId="4" fontId="1" fillId="0" borderId="0" xfId="0" applyNumberFormat="1" applyFont="1" applyBorder="1" applyAlignment="1" applyProtection="1">
      <alignment horizontal="center" vertical="justify"/>
    </xf>
    <xf numFmtId="4" fontId="1" fillId="0" borderId="0" xfId="0" applyNumberFormat="1" applyFont="1" applyBorder="1" applyAlignment="1" applyProtection="1">
      <alignment horizontal="center" vertical="center"/>
    </xf>
    <xf numFmtId="4" fontId="6" fillId="0" borderId="0" xfId="0" applyNumberFormat="1" applyFont="1" applyBorder="1" applyAlignment="1" applyProtection="1">
      <alignment horizontal="right"/>
    </xf>
    <xf numFmtId="0" fontId="16" fillId="2" borderId="0" xfId="0" applyFont="1" applyFill="1" applyBorder="1" applyAlignment="1" applyProtection="1">
      <alignment horizontal="right" vertical="center"/>
    </xf>
    <xf numFmtId="0" fontId="16" fillId="2" borderId="0" xfId="0" applyFont="1" applyFill="1" applyBorder="1" applyAlignment="1" applyProtection="1">
      <alignment vertical="center" wrapText="1"/>
    </xf>
    <xf numFmtId="0" fontId="17" fillId="2" borderId="0" xfId="0" applyFont="1" applyFill="1" applyBorder="1" applyAlignment="1" applyProtection="1">
      <alignment horizontal="center" vertical="center"/>
    </xf>
    <xf numFmtId="4" fontId="17" fillId="2" borderId="0" xfId="0" applyNumberFormat="1" applyFont="1" applyFill="1" applyBorder="1" applyAlignment="1" applyProtection="1">
      <alignment horizontal="center" vertical="center"/>
    </xf>
    <xf numFmtId="4" fontId="17" fillId="2" borderId="0" xfId="0" applyNumberFormat="1" applyFont="1" applyFill="1" applyBorder="1" applyAlignment="1" applyProtection="1"/>
    <xf numFmtId="0" fontId="5" fillId="0" borderId="0" xfId="0" applyFont="1" applyFill="1" applyBorder="1" applyAlignment="1" applyProtection="1">
      <alignment horizontal="right" vertical="top"/>
    </xf>
    <xf numFmtId="0" fontId="5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center"/>
    </xf>
    <xf numFmtId="4" fontId="1" fillId="0" borderId="0" xfId="0" applyNumberFormat="1" applyFont="1" applyFill="1" applyBorder="1" applyAlignment="1" applyProtection="1">
      <alignment horizontal="center"/>
    </xf>
    <xf numFmtId="4" fontId="1" fillId="0" borderId="0" xfId="0" applyNumberFormat="1" applyFont="1" applyFill="1" applyBorder="1" applyAlignment="1" applyProtection="1"/>
    <xf numFmtId="0" fontId="1" fillId="0" borderId="0" xfId="0" applyFont="1" applyFill="1" applyBorder="1" applyAlignment="1" applyProtection="1">
      <alignment horizontal="right" vertical="top" wrapText="1"/>
    </xf>
    <xf numFmtId="0" fontId="1" fillId="0" borderId="0" xfId="0" applyFont="1" applyFill="1" applyBorder="1" applyAlignment="1" applyProtection="1">
      <alignment horizontal="justify" vertical="justify" wrapText="1"/>
    </xf>
    <xf numFmtId="0" fontId="1" fillId="0" borderId="0" xfId="0" applyFont="1" applyFill="1" applyBorder="1" applyAlignment="1" applyProtection="1">
      <alignment horizontal="center" wrapText="1"/>
    </xf>
    <xf numFmtId="4" fontId="1" fillId="0" borderId="0" xfId="0" applyNumberFormat="1" applyFont="1" applyBorder="1" applyAlignment="1" applyProtection="1">
      <alignment horizontal="center" wrapText="1"/>
    </xf>
    <xf numFmtId="4" fontId="1" fillId="0" borderId="0" xfId="0" applyNumberFormat="1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left" wrapText="1"/>
    </xf>
    <xf numFmtId="0" fontId="8" fillId="4" borderId="0" xfId="0" applyFont="1" applyFill="1" applyBorder="1" applyAlignment="1" applyProtection="1">
      <alignment horizontal="right" vertical="center"/>
    </xf>
    <xf numFmtId="0" fontId="8" fillId="4" borderId="0" xfId="0" applyFont="1" applyFill="1" applyBorder="1" applyAlignment="1" applyProtection="1">
      <alignment vertical="center" wrapText="1"/>
    </xf>
    <xf numFmtId="0" fontId="9" fillId="4" borderId="0" xfId="0" applyFont="1" applyFill="1" applyBorder="1" applyAlignment="1" applyProtection="1">
      <alignment horizontal="center"/>
    </xf>
    <xf numFmtId="4" fontId="10" fillId="4" borderId="0" xfId="0" applyNumberFormat="1" applyFont="1" applyFill="1" applyBorder="1" applyAlignment="1" applyProtection="1">
      <alignment horizontal="center" vertical="center"/>
    </xf>
    <xf numFmtId="4" fontId="11" fillId="4" borderId="0" xfId="0" applyNumberFormat="1" applyFont="1" applyFill="1" applyBorder="1" applyAlignment="1" applyProtection="1"/>
    <xf numFmtId="0" fontId="1" fillId="0" borderId="0" xfId="0" applyFont="1" applyBorder="1" applyAlignment="1" applyProtection="1">
      <alignment horizontal="center"/>
    </xf>
    <xf numFmtId="4" fontId="1" fillId="0" borderId="0" xfId="0" applyNumberFormat="1" applyFont="1" applyBorder="1" applyAlignment="1" applyProtection="1">
      <alignment horizontal="center"/>
    </xf>
    <xf numFmtId="0" fontId="17" fillId="2" borderId="0" xfId="0" applyFont="1" applyFill="1" applyBorder="1" applyAlignment="1" applyProtection="1">
      <alignment horizontal="center"/>
    </xf>
    <xf numFmtId="4" fontId="17" fillId="2" borderId="0" xfId="0" applyNumberFormat="1" applyFont="1" applyFill="1" applyBorder="1" applyAlignment="1" applyProtection="1">
      <alignment horizontal="center"/>
    </xf>
    <xf numFmtId="0" fontId="20" fillId="0" borderId="0" xfId="0" applyFont="1" applyBorder="1" applyAlignment="1" applyProtection="1">
      <alignment vertical="justify"/>
    </xf>
    <xf numFmtId="0" fontId="20" fillId="0" borderId="0" xfId="0" applyFont="1" applyBorder="1" applyAlignment="1" applyProtection="1">
      <alignment horizontal="center"/>
    </xf>
    <xf numFmtId="4" fontId="20" fillId="0" borderId="0" xfId="0" applyNumberFormat="1" applyFont="1" applyBorder="1" applyAlignment="1" applyProtection="1">
      <alignment horizontal="center" vertical="justify"/>
    </xf>
    <xf numFmtId="4" fontId="20" fillId="0" borderId="0" xfId="0" applyNumberFormat="1" applyFont="1" applyBorder="1" applyAlignment="1" applyProtection="1">
      <alignment horizontal="center"/>
    </xf>
    <xf numFmtId="4" fontId="21" fillId="0" borderId="0" xfId="0" applyNumberFormat="1" applyFont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justify" vertical="justify" wrapText="1"/>
    </xf>
    <xf numFmtId="0" fontId="32" fillId="0" borderId="0" xfId="0" applyFont="1" applyFill="1" applyBorder="1" applyAlignment="1" applyProtection="1">
      <alignment horizontal="center"/>
    </xf>
    <xf numFmtId="3" fontId="1" fillId="0" borderId="0" xfId="0" applyNumberFormat="1" applyFont="1" applyFill="1" applyBorder="1" applyAlignment="1" applyProtection="1">
      <alignment horizontal="center" vertical="center"/>
    </xf>
    <xf numFmtId="2" fontId="1" fillId="0" borderId="0" xfId="0" applyNumberFormat="1" applyFont="1" applyFill="1" applyBorder="1" applyProtection="1"/>
    <xf numFmtId="2" fontId="33" fillId="0" borderId="0" xfId="0" applyNumberFormat="1" applyFont="1" applyFill="1" applyBorder="1" applyProtection="1"/>
    <xf numFmtId="2" fontId="7" fillId="0" borderId="0" xfId="0" applyNumberFormat="1" applyFont="1" applyFill="1" applyBorder="1" applyAlignment="1" applyProtection="1">
      <alignment horizontal="justify" vertical="justify" wrapText="1"/>
    </xf>
    <xf numFmtId="2" fontId="1" fillId="0" borderId="0" xfId="0" applyNumberFormat="1" applyFont="1" applyBorder="1" applyAlignment="1" applyProtection="1">
      <alignment horizontal="center" wrapText="1"/>
    </xf>
    <xf numFmtId="2" fontId="7" fillId="0" borderId="0" xfId="0" applyNumberFormat="1" applyFont="1" applyFill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justify" vertical="justify" wrapText="1"/>
    </xf>
    <xf numFmtId="0" fontId="1" fillId="0" borderId="0" xfId="0" applyFont="1" applyBorder="1" applyAlignment="1" applyProtection="1">
      <alignment horizontal="center" wrapText="1"/>
    </xf>
    <xf numFmtId="4" fontId="1" fillId="0" borderId="0" xfId="0" applyNumberFormat="1" applyFont="1" applyFill="1" applyBorder="1" applyAlignment="1" applyProtection="1">
      <alignment horizontal="center" wrapText="1"/>
    </xf>
    <xf numFmtId="0" fontId="34" fillId="0" borderId="0" xfId="0" applyFont="1" applyBorder="1" applyAlignment="1" applyProtection="1">
      <alignment wrapText="1"/>
    </xf>
    <xf numFmtId="0" fontId="43" fillId="0" borderId="0" xfId="0" applyFont="1" applyFill="1" applyBorder="1" applyAlignment="1" applyProtection="1">
      <alignment horizontal="center"/>
    </xf>
    <xf numFmtId="3" fontId="39" fillId="0" borderId="0" xfId="0" applyNumberFormat="1" applyFont="1" applyFill="1" applyBorder="1" applyAlignment="1" applyProtection="1">
      <alignment horizontal="center" vertical="center"/>
    </xf>
    <xf numFmtId="2" fontId="39" fillId="0" borderId="0" xfId="0" applyNumberFormat="1" applyFont="1" applyFill="1" applyBorder="1" applyProtection="1"/>
    <xf numFmtId="0" fontId="39" fillId="0" borderId="0" xfId="0" applyFont="1" applyFill="1" applyBorder="1" applyAlignment="1" applyProtection="1">
      <alignment horizontal="right" vertical="top" wrapText="1"/>
    </xf>
    <xf numFmtId="2" fontId="1" fillId="0" borderId="0" xfId="0" applyNumberFormat="1" applyFont="1" applyFill="1" applyBorder="1" applyAlignment="1" applyProtection="1">
      <alignment horizontal="justify" vertical="justify" wrapText="1"/>
    </xf>
    <xf numFmtId="2" fontId="1" fillId="0" borderId="0" xfId="0" applyNumberFormat="1" applyFont="1" applyFill="1" applyBorder="1" applyAlignment="1" applyProtection="1">
      <alignment horizontal="center" wrapText="1"/>
    </xf>
    <xf numFmtId="0" fontId="1" fillId="0" borderId="0" xfId="0" quotePrefix="1" applyFont="1" applyFill="1" applyBorder="1" applyAlignment="1" applyProtection="1">
      <alignment horizontal="center"/>
    </xf>
    <xf numFmtId="3" fontId="1" fillId="0" borderId="0" xfId="0" applyNumberFormat="1" applyFont="1" applyFill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horizontal="right"/>
    </xf>
    <xf numFmtId="0" fontId="39" fillId="0" borderId="0" xfId="0" applyFont="1" applyBorder="1" applyAlignment="1" applyProtection="1">
      <alignment vertical="justify"/>
    </xf>
    <xf numFmtId="0" fontId="1" fillId="0" borderId="0" xfId="0" applyFont="1" applyFill="1" applyBorder="1" applyAlignment="1" applyProtection="1">
      <alignment horizontal="justify" vertical="top" wrapText="1"/>
    </xf>
    <xf numFmtId="0" fontId="1" fillId="0" borderId="0" xfId="0" applyFont="1" applyBorder="1" applyAlignment="1" applyProtection="1">
      <alignment horizontal="right" vertical="justify"/>
    </xf>
    <xf numFmtId="16" fontId="11" fillId="4" borderId="0" xfId="0" applyNumberFormat="1" applyFont="1" applyFill="1" applyBorder="1" applyAlignment="1" applyProtection="1">
      <alignment horizontal="right" vertical="center"/>
    </xf>
    <xf numFmtId="0" fontId="11" fillId="4" borderId="0" xfId="0" applyFont="1" applyFill="1" applyBorder="1" applyAlignment="1" applyProtection="1">
      <alignment vertical="center" wrapText="1"/>
    </xf>
    <xf numFmtId="0" fontId="10" fillId="4" borderId="0" xfId="0" applyFont="1" applyFill="1" applyBorder="1" applyAlignment="1" applyProtection="1">
      <alignment horizontal="center" vertical="center"/>
    </xf>
    <xf numFmtId="4" fontId="10" fillId="4" borderId="0" xfId="0" applyNumberFormat="1" applyFont="1" applyFill="1" applyBorder="1" applyAlignment="1" applyProtection="1"/>
    <xf numFmtId="0" fontId="20" fillId="0" borderId="0" xfId="0" applyFont="1" applyBorder="1" applyAlignment="1" applyProtection="1">
      <alignment vertical="justify" wrapText="1"/>
    </xf>
    <xf numFmtId="4" fontId="1" fillId="0" borderId="0" xfId="0" applyNumberFormat="1" applyFont="1" applyBorder="1" applyAlignment="1" applyProtection="1">
      <alignment horizontal="justify" vertical="justify"/>
    </xf>
    <xf numFmtId="4" fontId="1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/>
    <xf numFmtId="0" fontId="7" fillId="0" borderId="0" xfId="0" applyFont="1" applyBorder="1" applyAlignment="1" applyProtection="1">
      <alignment horizontal="right" vertical="justify"/>
    </xf>
    <xf numFmtId="0" fontId="40" fillId="0" borderId="0" xfId="0" applyFont="1" applyBorder="1" applyAlignment="1" applyProtection="1">
      <alignment horizontal="center"/>
    </xf>
    <xf numFmtId="0" fontId="40" fillId="0" borderId="0" xfId="0" applyFont="1" applyBorder="1" applyAlignment="1" applyProtection="1">
      <alignment horizontal="center" vertical="justify"/>
    </xf>
    <xf numFmtId="0" fontId="40" fillId="0" borderId="0" xfId="0" applyFont="1" applyBorder="1" applyAlignment="1" applyProtection="1"/>
    <xf numFmtId="0" fontId="40" fillId="0" borderId="0" xfId="0" applyFont="1" applyBorder="1" applyAlignment="1" applyProtection="1">
      <alignment vertical="justify"/>
    </xf>
    <xf numFmtId="0" fontId="40" fillId="0" borderId="0" xfId="0" applyFont="1" applyBorder="1" applyAlignment="1" applyProtection="1">
      <alignment horizontal="right" vertical="justify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vertical="justify"/>
    </xf>
    <xf numFmtId="0" fontId="7" fillId="0" borderId="0" xfId="0" applyFont="1" applyBorder="1" applyAlignment="1" applyProtection="1"/>
    <xf numFmtId="0" fontId="7" fillId="0" borderId="0" xfId="0" applyFont="1" applyFill="1" applyBorder="1" applyAlignment="1" applyProtection="1">
      <alignment horizontal="center"/>
    </xf>
    <xf numFmtId="4" fontId="7" fillId="0" borderId="0" xfId="0" applyNumberFormat="1" applyFont="1" applyBorder="1" applyAlignment="1" applyProtection="1">
      <alignment horizontal="center" wrapText="1"/>
    </xf>
    <xf numFmtId="2" fontId="40" fillId="0" borderId="0" xfId="0" applyNumberFormat="1" applyFont="1" applyFill="1" applyBorder="1" applyAlignment="1" applyProtection="1">
      <alignment horizontal="justify" vertical="justify" wrapText="1"/>
    </xf>
    <xf numFmtId="0" fontId="40" fillId="0" borderId="0" xfId="0" applyFont="1" applyFill="1" applyBorder="1" applyAlignment="1" applyProtection="1">
      <alignment horizontal="center"/>
    </xf>
    <xf numFmtId="4" fontId="40" fillId="0" borderId="0" xfId="0" applyNumberFormat="1" applyFont="1" applyBorder="1" applyAlignment="1" applyProtection="1">
      <alignment horizontal="center" wrapText="1"/>
    </xf>
    <xf numFmtId="4" fontId="40" fillId="0" borderId="0" xfId="0" applyNumberFormat="1" applyFont="1" applyBorder="1" applyAlignment="1" applyProtection="1">
      <alignment horizontal="right"/>
    </xf>
    <xf numFmtId="2" fontId="40" fillId="0" borderId="0" xfId="0" applyNumberFormat="1" applyFont="1" applyFill="1" applyBorder="1" applyAlignment="1" applyProtection="1">
      <alignment horizontal="justify" vertical="top" wrapText="1"/>
    </xf>
    <xf numFmtId="4" fontId="11" fillId="4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justify" vertical="top" wrapText="1"/>
    </xf>
    <xf numFmtId="4" fontId="1" fillId="0" borderId="0" xfId="0" applyNumberFormat="1" applyFont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right" vertical="center"/>
    </xf>
    <xf numFmtId="4" fontId="11" fillId="4" borderId="0" xfId="1" applyNumberFormat="1" applyFont="1" applyFill="1" applyBorder="1" applyAlignment="1" applyProtection="1"/>
    <xf numFmtId="0" fontId="1" fillId="0" borderId="0" xfId="0" applyFont="1" applyBorder="1" applyProtection="1"/>
    <xf numFmtId="0" fontId="1" fillId="0" borderId="0" xfId="0" quotePrefix="1" applyFont="1" applyFill="1" applyBorder="1" applyAlignment="1" applyProtection="1">
      <alignment horizontal="justify" vertical="justify" wrapText="1"/>
    </xf>
    <xf numFmtId="0" fontId="1" fillId="0" borderId="0" xfId="6" applyFont="1" applyFill="1" applyBorder="1" applyAlignment="1" applyProtection="1">
      <alignment horizontal="justify" vertical="justify" wrapText="1"/>
    </xf>
    <xf numFmtId="14" fontId="1" fillId="0" borderId="0" xfId="0" applyNumberFormat="1" applyFont="1" applyBorder="1" applyAlignment="1" applyProtection="1">
      <alignment horizontal="right" vertical="justify"/>
    </xf>
    <xf numFmtId="0" fontId="29" fillId="0" borderId="0" xfId="0" quotePrefix="1" applyFont="1" applyBorder="1" applyAlignment="1" applyProtection="1">
      <alignment horizontal="center"/>
    </xf>
    <xf numFmtId="4" fontId="29" fillId="0" borderId="0" xfId="0" applyNumberFormat="1" applyFont="1" applyBorder="1" applyAlignment="1" applyProtection="1">
      <alignment horizontal="center" wrapText="1"/>
    </xf>
    <xf numFmtId="4" fontId="29" fillId="0" borderId="0" xfId="0" applyNumberFormat="1" applyFont="1" applyBorder="1" applyAlignment="1" applyProtection="1">
      <alignment horizontal="right"/>
    </xf>
    <xf numFmtId="0" fontId="29" fillId="0" borderId="0" xfId="0" applyFont="1" applyBorder="1" applyAlignment="1" applyProtection="1">
      <alignment vertical="justify"/>
    </xf>
    <xf numFmtId="0" fontId="29" fillId="0" borderId="0" xfId="0" applyFont="1" applyBorder="1" applyAlignment="1" applyProtection="1">
      <alignment horizontal="right" vertical="justify"/>
    </xf>
    <xf numFmtId="4" fontId="29" fillId="0" borderId="0" xfId="0" applyNumberFormat="1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right" vertical="justify"/>
    </xf>
    <xf numFmtId="4" fontId="5" fillId="0" borderId="0" xfId="0" applyNumberFormat="1" applyFont="1" applyFill="1" applyBorder="1" applyAlignment="1" applyProtection="1">
      <alignment horizontal="center"/>
    </xf>
    <xf numFmtId="4" fontId="1" fillId="0" borderId="0" xfId="0" applyNumberFormat="1" applyFont="1" applyFill="1" applyBorder="1" applyAlignment="1" applyProtection="1">
      <alignment horizontal="center" vertical="justify" wrapText="1"/>
    </xf>
    <xf numFmtId="0" fontId="7" fillId="0" borderId="0" xfId="0" applyFont="1" applyFill="1" applyBorder="1" applyAlignment="1" applyProtection="1">
      <alignment vertical="justify"/>
    </xf>
    <xf numFmtId="14" fontId="7" fillId="0" borderId="0" xfId="0" applyNumberFormat="1" applyFont="1" applyBorder="1" applyAlignment="1" applyProtection="1">
      <alignment horizontal="right" vertical="justify"/>
    </xf>
    <xf numFmtId="0" fontId="7" fillId="0" borderId="0" xfId="0" quotePrefix="1" applyFont="1" applyBorder="1" applyAlignment="1" applyProtection="1">
      <alignment horizontal="center"/>
    </xf>
    <xf numFmtId="4" fontId="7" fillId="0" borderId="0" xfId="0" applyNumberFormat="1" applyFont="1" applyBorder="1" applyAlignment="1" applyProtection="1">
      <alignment horizontal="center"/>
    </xf>
    <xf numFmtId="4" fontId="7" fillId="0" borderId="0" xfId="0" applyNumberFormat="1" applyFont="1" applyBorder="1" applyAlignment="1" applyProtection="1">
      <alignment horizontal="right"/>
    </xf>
    <xf numFmtId="4" fontId="7" fillId="0" borderId="0" xfId="0" applyNumberFormat="1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horizontal="justify" vertical="justify" wrapText="1"/>
    </xf>
    <xf numFmtId="0" fontId="11" fillId="3" borderId="0" xfId="0" applyFont="1" applyFill="1" applyBorder="1" applyAlignment="1" applyProtection="1">
      <alignment horizontal="right" vertical="center"/>
    </xf>
    <xf numFmtId="49" fontId="11" fillId="3" borderId="0" xfId="0" applyNumberFormat="1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center"/>
    </xf>
    <xf numFmtId="4" fontId="9" fillId="3" borderId="0" xfId="0" applyNumberFormat="1" applyFont="1" applyFill="1" applyBorder="1" applyAlignment="1" applyProtection="1">
      <alignment horizontal="center" vertical="center"/>
    </xf>
    <xf numFmtId="4" fontId="8" fillId="3" borderId="0" xfId="0" applyNumberFormat="1" applyFont="1" applyFill="1" applyBorder="1" applyAlignment="1" applyProtection="1"/>
    <xf numFmtId="0" fontId="1" fillId="0" borderId="0" xfId="0" applyFont="1" applyBorder="1" applyAlignment="1" applyProtection="1">
      <alignment horizontal="justify" vertical="justify" wrapText="1"/>
    </xf>
    <xf numFmtId="4" fontId="6" fillId="0" borderId="0" xfId="0" applyNumberFormat="1" applyFont="1" applyBorder="1" applyAlignment="1" applyProtection="1">
      <alignment horizontal="center" vertical="justify"/>
    </xf>
    <xf numFmtId="0" fontId="10" fillId="3" borderId="0" xfId="0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center" vertical="center"/>
    </xf>
    <xf numFmtId="3" fontId="17" fillId="2" borderId="0" xfId="0" applyNumberFormat="1" applyFont="1" applyFill="1" applyBorder="1" applyAlignment="1" applyProtection="1">
      <alignment horizontal="right"/>
    </xf>
    <xf numFmtId="0" fontId="10" fillId="0" borderId="0" xfId="0" applyFont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justify" vertical="top" wrapText="1"/>
    </xf>
    <xf numFmtId="0" fontId="10" fillId="0" borderId="0" xfId="0" applyFont="1" applyFill="1" applyBorder="1" applyAlignment="1" applyProtection="1">
      <alignment horizontal="center"/>
    </xf>
    <xf numFmtId="4" fontId="1" fillId="0" borderId="0" xfId="0" applyNumberFormat="1" applyFont="1" applyBorder="1" applyAlignment="1" applyProtection="1">
      <alignment horizontal="center" vertical="justify" wrapText="1"/>
    </xf>
    <xf numFmtId="4" fontId="10" fillId="0" borderId="0" xfId="0" applyNumberFormat="1" applyFont="1" applyFill="1" applyBorder="1" applyAlignment="1" applyProtection="1"/>
    <xf numFmtId="165" fontId="1" fillId="0" borderId="0" xfId="3" applyNumberFormat="1" applyFont="1" applyBorder="1" applyAlignment="1" applyProtection="1">
      <alignment horizontal="right" vertical="top"/>
    </xf>
    <xf numFmtId="4" fontId="20" fillId="0" borderId="0" xfId="0" applyNumberFormat="1" applyFont="1" applyBorder="1" applyAlignment="1" applyProtection="1">
      <alignment horizontal="right"/>
    </xf>
    <xf numFmtId="0" fontId="42" fillId="0" borderId="0" xfId="0" applyFont="1" applyBorder="1" applyAlignment="1" applyProtection="1">
      <alignment vertical="center"/>
    </xf>
    <xf numFmtId="0" fontId="39" fillId="0" borderId="0" xfId="0" applyFont="1" applyFill="1" applyBorder="1" applyAlignment="1" applyProtection="1">
      <alignment horizontal="justify" vertical="justify" wrapText="1"/>
    </xf>
    <xf numFmtId="0" fontId="39" fillId="0" borderId="0" xfId="0" applyFont="1" applyBorder="1" applyAlignment="1" applyProtection="1">
      <alignment horizontal="center"/>
    </xf>
    <xf numFmtId="4" fontId="39" fillId="0" borderId="0" xfId="0" applyNumberFormat="1" applyFont="1" applyBorder="1" applyAlignment="1" applyProtection="1">
      <alignment horizontal="center" wrapText="1"/>
    </xf>
    <xf numFmtId="4" fontId="39" fillId="0" borderId="0" xfId="0" applyNumberFormat="1" applyFont="1" applyBorder="1" applyAlignment="1" applyProtection="1">
      <alignment horizontal="right"/>
    </xf>
    <xf numFmtId="0" fontId="39" fillId="0" borderId="0" xfId="0" applyFont="1" applyFill="1" applyBorder="1" applyAlignment="1" applyProtection="1"/>
    <xf numFmtId="0" fontId="41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</xf>
    <xf numFmtId="165" fontId="42" fillId="0" borderId="0" xfId="3" applyNumberFormat="1" applyFont="1" applyBorder="1" applyAlignment="1" applyProtection="1">
      <alignment horizontal="right" vertical="top"/>
    </xf>
    <xf numFmtId="165" fontId="10" fillId="0" borderId="0" xfId="3" applyNumberFormat="1" applyFont="1" applyBorder="1" applyAlignment="1" applyProtection="1">
      <alignment horizontal="right" vertical="top"/>
    </xf>
    <xf numFmtId="16" fontId="11" fillId="5" borderId="0" xfId="0" applyNumberFormat="1" applyFont="1" applyFill="1" applyBorder="1" applyAlignment="1" applyProtection="1">
      <alignment horizontal="right" vertical="center"/>
    </xf>
    <xf numFmtId="0" fontId="11" fillId="5" borderId="0" xfId="0" applyFont="1" applyFill="1" applyBorder="1" applyAlignment="1" applyProtection="1">
      <alignment horizontal="left" vertical="center"/>
    </xf>
    <xf numFmtId="0" fontId="11" fillId="5" borderId="0" xfId="0" applyFont="1" applyFill="1" applyBorder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 vertical="center"/>
    </xf>
    <xf numFmtId="4" fontId="8" fillId="5" borderId="0" xfId="0" applyNumberFormat="1" applyFont="1" applyFill="1" applyBorder="1" applyAlignment="1" applyProtection="1"/>
    <xf numFmtId="0" fontId="5" fillId="0" borderId="0" xfId="0" quotePrefix="1" applyFont="1" applyFill="1" applyBorder="1" applyAlignment="1" applyProtection="1">
      <alignment horizontal="right" vertical="top"/>
    </xf>
    <xf numFmtId="0" fontId="12" fillId="0" borderId="0" xfId="0" applyFont="1" applyFill="1" applyBorder="1" applyAlignment="1" applyProtection="1">
      <alignment horizontal="justify" vertical="justify" wrapText="1"/>
    </xf>
    <xf numFmtId="0" fontId="14" fillId="0" borderId="0" xfId="0" applyFont="1" applyFill="1" applyBorder="1" applyAlignment="1" applyProtection="1">
      <alignment horizontal="justify" vertical="justify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11" fillId="4" borderId="0" xfId="0" applyFont="1" applyFill="1" applyBorder="1" applyAlignment="1" applyProtection="1">
      <alignment horizontal="left" vertical="center"/>
    </xf>
    <xf numFmtId="0" fontId="10" fillId="4" borderId="0" xfId="0" applyFont="1" applyFill="1" applyBorder="1" applyAlignment="1" applyProtection="1">
      <alignment horizontal="center"/>
    </xf>
    <xf numFmtId="16" fontId="22" fillId="0" borderId="0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 applyProtection="1">
      <alignment horizontal="center"/>
    </xf>
    <xf numFmtId="4" fontId="23" fillId="0" borderId="0" xfId="0" applyNumberFormat="1" applyFont="1" applyFill="1" applyBorder="1" applyAlignment="1" applyProtection="1">
      <alignment horizontal="center" vertical="center"/>
    </xf>
    <xf numFmtId="4" fontId="23" fillId="0" borderId="0" xfId="0" applyNumberFormat="1" applyFont="1" applyFill="1" applyBorder="1" applyAlignment="1" applyProtection="1"/>
    <xf numFmtId="0" fontId="13" fillId="0" borderId="0" xfId="0" applyFont="1" applyFill="1" applyBorder="1" applyAlignment="1" applyProtection="1">
      <alignment horizontal="center"/>
    </xf>
    <xf numFmtId="0" fontId="7" fillId="0" borderId="0" xfId="0" quotePrefix="1" applyFont="1" applyFill="1" applyBorder="1" applyAlignment="1" applyProtection="1">
      <alignment horizontal="justify" vertical="justify"/>
    </xf>
    <xf numFmtId="0" fontId="7" fillId="0" borderId="0" xfId="0" applyNumberFormat="1" applyFont="1" applyFill="1" applyBorder="1" applyAlignment="1" applyProtection="1">
      <alignment horizontal="justify" vertical="justify" wrapText="1"/>
    </xf>
    <xf numFmtId="164" fontId="7" fillId="0" borderId="0" xfId="1" applyFont="1" applyFill="1" applyBorder="1" applyAlignment="1" applyProtection="1">
      <alignment horizontal="center"/>
    </xf>
    <xf numFmtId="0" fontId="7" fillId="0" borderId="0" xfId="3" applyFont="1" applyFill="1" applyBorder="1" applyProtection="1"/>
    <xf numFmtId="0" fontId="36" fillId="0" borderId="0" xfId="3" applyFont="1" applyFill="1" applyBorder="1" applyProtection="1"/>
    <xf numFmtId="0" fontId="7" fillId="0" borderId="0" xfId="0" applyFont="1" applyFill="1" applyBorder="1" applyAlignment="1" applyProtection="1">
      <alignment horizontal="center" vertical="justify"/>
    </xf>
    <xf numFmtId="0" fontId="37" fillId="0" borderId="0" xfId="3" applyFont="1" applyFill="1" applyBorder="1" applyProtection="1"/>
    <xf numFmtId="4" fontId="7" fillId="0" borderId="0" xfId="3" applyNumberFormat="1" applyFont="1" applyFill="1" applyBorder="1" applyProtection="1"/>
    <xf numFmtId="0" fontId="2" fillId="0" borderId="0" xfId="0" applyFont="1" applyBorder="1" applyProtection="1"/>
    <xf numFmtId="0" fontId="44" fillId="0" borderId="0" xfId="3" applyFont="1" applyFill="1" applyBorder="1" applyProtection="1"/>
    <xf numFmtId="0" fontId="44" fillId="0" borderId="0" xfId="0" quotePrefix="1" applyFont="1" applyBorder="1" applyAlignment="1" applyProtection="1">
      <alignment horizontal="right" vertical="justify"/>
    </xf>
    <xf numFmtId="0" fontId="44" fillId="0" borderId="0" xfId="0" applyFont="1" applyFill="1" applyBorder="1" applyAlignment="1" applyProtection="1">
      <alignment horizontal="left" vertical="top" wrapText="1"/>
    </xf>
    <xf numFmtId="0" fontId="44" fillId="0" borderId="0" xfId="0" applyFont="1" applyBorder="1" applyAlignment="1" applyProtection="1">
      <alignment horizontal="center"/>
    </xf>
    <xf numFmtId="4" fontId="44" fillId="0" borderId="0" xfId="0" applyNumberFormat="1" applyFont="1" applyBorder="1" applyAlignment="1" applyProtection="1">
      <alignment horizontal="center"/>
    </xf>
    <xf numFmtId="4" fontId="44" fillId="0" borderId="0" xfId="0" applyNumberFormat="1" applyFont="1" applyBorder="1" applyAlignment="1" applyProtection="1">
      <alignment horizontal="right"/>
    </xf>
    <xf numFmtId="0" fontId="45" fillId="0" borderId="0" xfId="0" applyFont="1" applyBorder="1" applyProtection="1"/>
    <xf numFmtId="16" fontId="1" fillId="0" borderId="0" xfId="0" applyNumberFormat="1" applyFont="1" applyFill="1" applyBorder="1" applyAlignment="1" applyProtection="1">
      <alignment horizontal="left" vertical="top"/>
    </xf>
    <xf numFmtId="4" fontId="13" fillId="0" borderId="0" xfId="0" applyNumberFormat="1" applyFont="1" applyFill="1" applyBorder="1" applyAlignment="1" applyProtection="1">
      <alignment horizontal="center"/>
    </xf>
    <xf numFmtId="0" fontId="11" fillId="5" borderId="0" xfId="0" applyFont="1" applyFill="1" applyBorder="1" applyAlignment="1" applyProtection="1">
      <alignment horizontal="right" vertical="center"/>
    </xf>
    <xf numFmtId="0" fontId="11" fillId="5" borderId="0" xfId="0" quotePrefix="1" applyFont="1" applyFill="1" applyBorder="1" applyAlignment="1" applyProtection="1">
      <alignment horizontal="left" vertical="center" wrapText="1"/>
    </xf>
    <xf numFmtId="0" fontId="10" fillId="5" borderId="0" xfId="0" quotePrefix="1" applyFont="1" applyFill="1" applyBorder="1" applyAlignment="1" applyProtection="1">
      <alignment horizontal="center" vertical="center"/>
    </xf>
    <xf numFmtId="4" fontId="11" fillId="5" borderId="0" xfId="0" applyNumberFormat="1" applyFont="1" applyFill="1" applyBorder="1" applyAlignment="1" applyProtection="1">
      <alignment horizontal="center" vertical="center"/>
    </xf>
    <xf numFmtId="4" fontId="11" fillId="5" borderId="0" xfId="0" applyNumberFormat="1" applyFont="1" applyFill="1" applyBorder="1" applyAlignment="1" applyProtection="1"/>
    <xf numFmtId="0" fontId="1" fillId="0" borderId="0" xfId="0" applyFont="1" applyBorder="1" applyAlignment="1" applyProtection="1">
      <alignment vertical="justify" wrapText="1"/>
    </xf>
    <xf numFmtId="2" fontId="1" fillId="0" borderId="0" xfId="0" applyNumberFormat="1" applyFont="1" applyBorder="1" applyAlignment="1" applyProtection="1">
      <alignment horizontal="center" vertical="justify"/>
    </xf>
    <xf numFmtId="0" fontId="7" fillId="0" borderId="0" xfId="0" applyFont="1" applyFill="1" applyBorder="1" applyAlignment="1" applyProtection="1">
      <alignment horizontal="right" vertical="top"/>
    </xf>
    <xf numFmtId="2" fontId="1" fillId="0" borderId="0" xfId="0" applyNumberFormat="1" applyFont="1" applyFill="1" applyBorder="1" applyAlignment="1" applyProtection="1">
      <alignment horizontal="center" vertical="justify"/>
    </xf>
    <xf numFmtId="4" fontId="6" fillId="0" borderId="0" xfId="0" applyNumberFormat="1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right" vertical="justify"/>
    </xf>
    <xf numFmtId="0" fontId="28" fillId="0" borderId="0" xfId="3" applyFont="1" applyFill="1" applyBorder="1" applyAlignment="1" applyProtection="1">
      <alignment horizontal="justify" vertical="justify" wrapText="1"/>
    </xf>
    <xf numFmtId="0" fontId="2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justify"/>
    </xf>
    <xf numFmtId="0" fontId="11" fillId="5" borderId="0" xfId="0" quotePrefix="1" applyFont="1" applyFill="1" applyBorder="1" applyAlignment="1" applyProtection="1">
      <alignment horizontal="center"/>
    </xf>
    <xf numFmtId="3" fontId="11" fillId="5" borderId="0" xfId="0" applyNumberFormat="1" applyFont="1" applyFill="1" applyBorder="1" applyAlignment="1" applyProtection="1">
      <alignment horizontal="center" vertical="center"/>
    </xf>
    <xf numFmtId="0" fontId="1" fillId="0" borderId="0" xfId="0" quotePrefix="1" applyFont="1" applyBorder="1" applyAlignment="1" applyProtection="1">
      <alignment horizontal="right" vertical="justify"/>
    </xf>
    <xf numFmtId="0" fontId="1" fillId="0" borderId="0" xfId="0" applyFont="1" applyBorder="1" applyAlignment="1" applyProtection="1">
      <alignment horizontal="left" vertical="justify" wrapText="1"/>
    </xf>
    <xf numFmtId="4" fontId="5" fillId="0" borderId="0" xfId="0" applyNumberFormat="1" applyFont="1" applyBorder="1" applyAlignment="1" applyProtection="1">
      <alignment horizontal="center"/>
    </xf>
    <xf numFmtId="4" fontId="1" fillId="0" borderId="0" xfId="0" applyNumberFormat="1" applyFont="1" applyFill="1" applyBorder="1" applyAlignment="1" applyProtection="1">
      <alignment horizontal="center" vertical="justify"/>
    </xf>
    <xf numFmtId="0" fontId="1" fillId="0" borderId="0" xfId="0" quotePrefix="1" applyFont="1" applyFill="1" applyBorder="1" applyAlignment="1" applyProtection="1">
      <alignment horizontal="right" vertical="justify"/>
    </xf>
    <xf numFmtId="0" fontId="1" fillId="0" borderId="0" xfId="0" applyFont="1" applyBorder="1" applyAlignment="1" applyProtection="1">
      <alignment horizontal="right" vertical="justify" wrapText="1"/>
    </xf>
    <xf numFmtId="0" fontId="11" fillId="5" borderId="0" xfId="0" applyFont="1" applyFill="1" applyBorder="1" applyAlignment="1" applyProtection="1">
      <alignment horizontal="left" vertical="center" wrapText="1"/>
    </xf>
    <xf numFmtId="0" fontId="10" fillId="5" borderId="0" xfId="0" quotePrefix="1" applyFont="1" applyFill="1" applyBorder="1" applyAlignment="1" applyProtection="1">
      <alignment horizontal="center"/>
    </xf>
    <xf numFmtId="49" fontId="11" fillId="4" borderId="0" xfId="0" applyNumberFormat="1" applyFont="1" applyFill="1" applyBorder="1" applyAlignment="1" applyProtection="1">
      <alignment horizontal="left" vertical="center"/>
    </xf>
    <xf numFmtId="0" fontId="11" fillId="7" borderId="0" xfId="0" applyFont="1" applyFill="1" applyBorder="1" applyAlignment="1" applyProtection="1">
      <alignment horizontal="right" vertical="center"/>
    </xf>
    <xf numFmtId="49" fontId="11" fillId="7" borderId="0" xfId="0" applyNumberFormat="1" applyFont="1" applyFill="1" applyBorder="1" applyAlignment="1" applyProtection="1">
      <alignment horizontal="left" vertical="center"/>
    </xf>
    <xf numFmtId="0" fontId="10" fillId="7" borderId="0" xfId="0" applyFont="1" applyFill="1" applyBorder="1" applyAlignment="1" applyProtection="1">
      <alignment horizontal="center"/>
    </xf>
    <xf numFmtId="4" fontId="10" fillId="7" borderId="0" xfId="0" applyNumberFormat="1" applyFont="1" applyFill="1" applyBorder="1" applyAlignment="1" applyProtection="1">
      <alignment horizontal="center" vertical="center"/>
    </xf>
    <xf numFmtId="4" fontId="11" fillId="7" borderId="0" xfId="0" applyNumberFormat="1" applyFont="1" applyFill="1" applyBorder="1" applyAlignment="1" applyProtection="1">
      <alignment horizontal="right"/>
    </xf>
    <xf numFmtId="0" fontId="1" fillId="7" borderId="0" xfId="0" applyFont="1" applyFill="1" applyBorder="1" applyAlignment="1" applyProtection="1">
      <alignment vertical="justify"/>
    </xf>
    <xf numFmtId="165" fontId="7" fillId="0" borderId="0" xfId="3" applyNumberFormat="1" applyFont="1" applyBorder="1" applyAlignment="1" applyProtection="1">
      <alignment horizontal="right" vertical="top"/>
    </xf>
    <xf numFmtId="0" fontId="33" fillId="0" borderId="0" xfId="0" quotePrefix="1" applyFont="1" applyFill="1" applyBorder="1" applyAlignment="1" applyProtection="1">
      <alignment horizontal="center" vertical="justify" wrapText="1"/>
    </xf>
    <xf numFmtId="0" fontId="33" fillId="0" borderId="0" xfId="0" quotePrefix="1" applyFont="1" applyFill="1" applyBorder="1" applyAlignment="1" applyProtection="1">
      <alignment horizontal="justify" vertical="justify" wrapText="1"/>
    </xf>
    <xf numFmtId="0" fontId="38" fillId="0" borderId="0" xfId="0" applyFont="1" applyFill="1" applyBorder="1" applyAlignment="1" applyProtection="1">
      <alignment horizontal="left" vertical="justify"/>
    </xf>
    <xf numFmtId="0" fontId="7" fillId="0" borderId="0" xfId="0" quotePrefix="1" applyFont="1" applyFill="1" applyBorder="1" applyAlignment="1" applyProtection="1">
      <alignment horizontal="center" vertical="justify" wrapText="1"/>
    </xf>
    <xf numFmtId="0" fontId="7" fillId="0" borderId="0" xfId="0" quotePrefix="1" applyFont="1" applyFill="1" applyBorder="1" applyAlignment="1" applyProtection="1">
      <alignment horizontal="justify" vertical="justify" wrapText="1"/>
    </xf>
    <xf numFmtId="0" fontId="7" fillId="0" borderId="0" xfId="3" applyFont="1" applyBorder="1" applyAlignment="1" applyProtection="1">
      <alignment horizontal="center"/>
    </xf>
    <xf numFmtId="0" fontId="46" fillId="0" borderId="0" xfId="0" applyFont="1" applyFill="1" applyBorder="1" applyAlignment="1" applyProtection="1">
      <alignment horizontal="left" vertical="justify"/>
    </xf>
    <xf numFmtId="0" fontId="40" fillId="0" borderId="0" xfId="0" quotePrefix="1" applyFont="1" applyFill="1" applyBorder="1" applyAlignment="1" applyProtection="1">
      <alignment horizontal="justify" vertical="justify" wrapText="1"/>
    </xf>
    <xf numFmtId="0" fontId="7" fillId="0" borderId="0" xfId="3" applyFont="1" applyFill="1" applyBorder="1" applyAlignment="1" applyProtection="1">
      <alignment horizontal="center"/>
    </xf>
    <xf numFmtId="0" fontId="7" fillId="0" borderId="0" xfId="0" quotePrefix="1" applyFont="1" applyFill="1" applyBorder="1" applyAlignment="1" applyProtection="1">
      <alignment horizontal="center" vertical="center" wrapText="1"/>
    </xf>
    <xf numFmtId="2" fontId="7" fillId="0" borderId="0" xfId="0" quotePrefix="1" applyNumberFormat="1" applyFont="1" applyFill="1" applyBorder="1" applyAlignment="1" applyProtection="1">
      <alignment horizontal="center" wrapText="1"/>
    </xf>
    <xf numFmtId="0" fontId="7" fillId="0" borderId="0" xfId="0" quotePrefix="1" applyFont="1" applyFill="1" applyBorder="1" applyAlignment="1" applyProtection="1">
      <alignment horizontal="center" wrapText="1"/>
    </xf>
    <xf numFmtId="165" fontId="9" fillId="0" borderId="0" xfId="3" applyNumberFormat="1" applyFont="1" applyBorder="1" applyAlignment="1" applyProtection="1">
      <alignment horizontal="right" vertical="top"/>
    </xf>
    <xf numFmtId="0" fontId="11" fillId="6" borderId="0" xfId="0" applyFont="1" applyFill="1" applyBorder="1" applyAlignment="1" applyProtection="1">
      <alignment horizontal="right" vertical="center"/>
    </xf>
    <xf numFmtId="0" fontId="11" fillId="6" borderId="0" xfId="0" applyFont="1" applyFill="1" applyBorder="1" applyAlignment="1" applyProtection="1">
      <alignment vertical="center"/>
    </xf>
    <xf numFmtId="0" fontId="16" fillId="6" borderId="0" xfId="0" applyFont="1" applyFill="1" applyBorder="1" applyAlignment="1" applyProtection="1">
      <alignment horizontal="center" vertical="center"/>
    </xf>
    <xf numFmtId="4" fontId="17" fillId="6" borderId="0" xfId="0" applyNumberFormat="1" applyFont="1" applyFill="1" applyBorder="1" applyAlignment="1" applyProtection="1">
      <alignment horizontal="center" vertical="center"/>
    </xf>
    <xf numFmtId="4" fontId="16" fillId="6" borderId="0" xfId="0" applyNumberFormat="1" applyFont="1" applyFill="1" applyBorder="1" applyAlignment="1" applyProtection="1"/>
    <xf numFmtId="0" fontId="39" fillId="0" borderId="0" xfId="0" applyFont="1" applyFill="1" applyBorder="1" applyAlignment="1" applyProtection="1">
      <alignment horizontal="right" vertical="justify"/>
    </xf>
    <xf numFmtId="0" fontId="39" fillId="0" borderId="0" xfId="0" applyFont="1" applyFill="1" applyBorder="1" applyAlignment="1" applyProtection="1">
      <alignment horizontal="left" vertical="top" wrapText="1"/>
    </xf>
    <xf numFmtId="0" fontId="39" fillId="0" borderId="0" xfId="0" applyFont="1" applyBorder="1" applyAlignment="1" applyProtection="1">
      <alignment horizontal="center" vertical="top" wrapText="1"/>
    </xf>
    <xf numFmtId="3" fontId="39" fillId="0" borderId="0" xfId="0" applyNumberFormat="1" applyFont="1" applyFill="1" applyBorder="1" applyAlignment="1" applyProtection="1">
      <alignment horizontal="center" vertical="top" wrapText="1"/>
    </xf>
    <xf numFmtId="4" fontId="39" fillId="0" borderId="0" xfId="0" applyNumberFormat="1" applyFont="1" applyFill="1" applyBorder="1" applyAlignment="1" applyProtection="1">
      <alignment vertical="top"/>
    </xf>
    <xf numFmtId="0" fontId="7" fillId="0" borderId="0" xfId="0" applyFont="1" applyBorder="1" applyAlignment="1" applyProtection="1">
      <alignment horizontal="center" vertical="top" wrapText="1"/>
    </xf>
    <xf numFmtId="3" fontId="7" fillId="0" borderId="0" xfId="0" applyNumberFormat="1" applyFont="1" applyFill="1" applyBorder="1" applyAlignment="1" applyProtection="1">
      <alignment horizontal="center" vertical="top" wrapText="1"/>
    </xf>
    <xf numFmtId="4" fontId="7" fillId="0" borderId="0" xfId="0" applyNumberFormat="1" applyFont="1" applyFill="1" applyBorder="1" applyAlignment="1" applyProtection="1">
      <alignment vertical="top"/>
    </xf>
    <xf numFmtId="0" fontId="7" fillId="7" borderId="0" xfId="0" applyFont="1" applyFill="1" applyBorder="1" applyAlignment="1" applyProtection="1">
      <alignment horizontal="justify" vertical="justify" wrapText="1"/>
    </xf>
    <xf numFmtId="0" fontId="39" fillId="0" borderId="0" xfId="0" applyFont="1" applyFill="1" applyBorder="1" applyAlignment="1" applyProtection="1">
      <alignment horizontal="justify" vertical="top" wrapText="1"/>
    </xf>
    <xf numFmtId="0" fontId="39" fillId="0" borderId="0" xfId="0" applyFont="1" applyFill="1" applyBorder="1" applyAlignment="1" applyProtection="1">
      <alignment horizontal="center"/>
    </xf>
    <xf numFmtId="4" fontId="39" fillId="0" borderId="0" xfId="0" applyNumberFormat="1" applyFont="1" applyBorder="1" applyAlignment="1" applyProtection="1">
      <alignment horizontal="center"/>
    </xf>
    <xf numFmtId="2" fontId="10" fillId="4" borderId="0" xfId="1" applyNumberFormat="1" applyFont="1" applyFill="1" applyBorder="1" applyAlignment="1" applyProtection="1">
      <alignment horizontal="center" vertical="center" wrapText="1"/>
    </xf>
    <xf numFmtId="4" fontId="11" fillId="4" borderId="0" xfId="0" applyNumberFormat="1" applyFont="1" applyFill="1" applyBorder="1" applyAlignment="1" applyProtection="1">
      <alignment horizontal="center" vertical="center" wrapText="1"/>
    </xf>
    <xf numFmtId="4" fontId="11" fillId="4" borderId="0" xfId="0" applyNumberFormat="1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horizontal="right"/>
    </xf>
    <xf numFmtId="0" fontId="18" fillId="2" borderId="0" xfId="0" applyFont="1" applyFill="1" applyBorder="1" applyAlignment="1" applyProtection="1">
      <alignment horizontal="center"/>
    </xf>
    <xf numFmtId="0" fontId="19" fillId="2" borderId="0" xfId="0" applyFont="1" applyFill="1" applyBorder="1" applyAlignment="1" applyProtection="1">
      <alignment horizontal="center" wrapText="1"/>
    </xf>
    <xf numFmtId="0" fontId="8" fillId="4" borderId="0" xfId="0" applyFont="1" applyFill="1" applyBorder="1" applyAlignment="1" applyProtection="1">
      <alignment horizontal="left" vertical="center" wrapText="1"/>
    </xf>
    <xf numFmtId="4" fontId="16" fillId="2" borderId="0" xfId="1" applyNumberFormat="1" applyFont="1" applyFill="1" applyBorder="1" applyAlignment="1">
      <alignment horizontal="right" vertical="center"/>
    </xf>
    <xf numFmtId="4" fontId="11" fillId="0" borderId="1" xfId="3" applyNumberFormat="1" applyFont="1" applyFill="1" applyBorder="1" applyAlignment="1">
      <alignment horizontal="right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wrapText="1"/>
    </xf>
    <xf numFmtId="4" fontId="16" fillId="2" borderId="1" xfId="1" applyNumberFormat="1" applyFont="1" applyFill="1" applyBorder="1" applyAlignment="1">
      <alignment horizontal="right" vertical="center"/>
    </xf>
    <xf numFmtId="4" fontId="16" fillId="2" borderId="2" xfId="1" applyNumberFormat="1" applyFont="1" applyFill="1" applyBorder="1" applyAlignment="1">
      <alignment horizontal="right" vertical="center"/>
    </xf>
  </cellXfs>
  <cellStyles count="8">
    <cellStyle name="Comma" xfId="1" builtinId="3"/>
    <cellStyle name="Normal" xfId="0" builtinId="0"/>
    <cellStyle name="Normal 10 2 2" xfId="6" xr:uid="{00000000-0005-0000-0000-000002000000}"/>
    <cellStyle name="Normal 2" xfId="2" xr:uid="{00000000-0005-0000-0000-000003000000}"/>
    <cellStyle name="Normal 2 2" xfId="4" xr:uid="{00000000-0005-0000-0000-000004000000}"/>
    <cellStyle name="Normal 2 2 2 2" xfId="5" xr:uid="{00000000-0005-0000-0000-000005000000}"/>
    <cellStyle name="Normal_Troskovnik" xfId="3" xr:uid="{00000000-0005-0000-0000-000006000000}"/>
    <cellStyle name="Normal_TROŠKOVNIK - KAM - ŽUTO" xfId="7" xr:uid="{00000000-0005-0000-0000-000007000000}"/>
  </cellStyles>
  <dxfs count="0"/>
  <tableStyles count="0" defaultTableStyle="TableStyleMedium9" defaultPivotStyle="PivotStyleLight16"/>
  <colors>
    <mruColors>
      <color rgb="FFC0C0C0"/>
      <color rgb="FFCCFFFF"/>
      <color rgb="FFFA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234"/>
  <sheetViews>
    <sheetView tabSelected="1" view="pageBreakPreview" topLeftCell="A148" zoomScaleNormal="100" zoomScaleSheetLayoutView="100" workbookViewId="0">
      <selection activeCell="B133" sqref="B133"/>
    </sheetView>
  </sheetViews>
  <sheetFormatPr defaultColWidth="9.140625" defaultRowHeight="12.75"/>
  <cols>
    <col min="1" max="1" width="7.42578125" style="184" customWidth="1"/>
    <col min="2" max="2" width="47" style="184" customWidth="1"/>
    <col min="3" max="3" width="7.42578125" style="122" customWidth="1"/>
    <col min="4" max="4" width="12" style="123" customWidth="1"/>
    <col min="5" max="5" width="10.140625" style="98" bestFit="1" customWidth="1"/>
    <col min="6" max="6" width="16.28515625" style="333" customWidth="1"/>
    <col min="7" max="16384" width="9.140625" style="184"/>
  </cols>
  <sheetData>
    <row r="1" spans="1:6" s="87" customFormat="1" ht="18.75">
      <c r="A1" s="334" t="s">
        <v>90</v>
      </c>
      <c r="B1" s="334"/>
      <c r="C1" s="334"/>
      <c r="D1" s="334"/>
      <c r="E1" s="334"/>
      <c r="F1" s="334"/>
    </row>
    <row r="2" spans="1:6" s="87" customFormat="1">
      <c r="A2" s="335" t="s">
        <v>91</v>
      </c>
      <c r="B2" s="335"/>
      <c r="C2" s="335"/>
      <c r="D2" s="335"/>
      <c r="E2" s="335"/>
      <c r="F2" s="335"/>
    </row>
    <row r="3" spans="1:6" s="87" customFormat="1">
      <c r="A3" s="88"/>
      <c r="B3" s="88"/>
      <c r="C3" s="88"/>
      <c r="D3" s="89"/>
      <c r="E3" s="90"/>
      <c r="F3" s="88"/>
    </row>
    <row r="4" spans="1:6" s="87" customFormat="1" ht="24">
      <c r="A4" s="91" t="s">
        <v>8</v>
      </c>
      <c r="B4" s="92" t="s">
        <v>9</v>
      </c>
      <c r="C4" s="92" t="s">
        <v>10</v>
      </c>
      <c r="D4" s="93" t="s">
        <v>11</v>
      </c>
      <c r="E4" s="94" t="s">
        <v>12</v>
      </c>
      <c r="F4" s="95" t="s">
        <v>13</v>
      </c>
    </row>
    <row r="5" spans="1:6" s="87" customFormat="1">
      <c r="C5" s="96"/>
      <c r="D5" s="97"/>
      <c r="E5" s="98"/>
      <c r="F5" s="99"/>
    </row>
    <row r="6" spans="1:6" s="87" customFormat="1"/>
    <row r="7" spans="1:6" s="87" customFormat="1">
      <c r="C7" s="96"/>
      <c r="D7" s="97"/>
      <c r="E7" s="98"/>
      <c r="F7" s="99"/>
    </row>
    <row r="8" spans="1:6" s="87" customFormat="1">
      <c r="C8" s="96"/>
      <c r="D8" s="97"/>
      <c r="E8" s="98"/>
      <c r="F8" s="99"/>
    </row>
    <row r="9" spans="1:6" s="87" customFormat="1" ht="15">
      <c r="A9" s="100" t="s">
        <v>0</v>
      </c>
      <c r="B9" s="101" t="s">
        <v>14</v>
      </c>
      <c r="C9" s="102"/>
      <c r="D9" s="103"/>
      <c r="E9" s="103"/>
      <c r="F9" s="104"/>
    </row>
    <row r="10" spans="1:6" s="87" customFormat="1">
      <c r="A10" s="105"/>
      <c r="B10" s="106"/>
      <c r="C10" s="107"/>
      <c r="D10" s="108"/>
      <c r="E10" s="108"/>
      <c r="F10" s="109"/>
    </row>
    <row r="11" spans="1:6" s="87" customFormat="1" ht="38.25">
      <c r="A11" s="110" t="s">
        <v>1</v>
      </c>
      <c r="B11" s="111" t="s">
        <v>199</v>
      </c>
      <c r="C11" s="112" t="s">
        <v>194</v>
      </c>
      <c r="D11" s="113">
        <v>1</v>
      </c>
      <c r="E11" s="51"/>
      <c r="F11" s="114">
        <f>ROUND(D11*E11,2)</f>
        <v>0</v>
      </c>
    </row>
    <row r="12" spans="1:6" s="87" customFormat="1">
      <c r="A12" s="110"/>
      <c r="B12" s="115"/>
      <c r="C12" s="107"/>
      <c r="D12" s="108"/>
      <c r="E12" s="52"/>
      <c r="F12" s="109"/>
    </row>
    <row r="13" spans="1:6" s="87" customFormat="1" ht="38.25">
      <c r="A13" s="110" t="s">
        <v>2</v>
      </c>
      <c r="B13" s="111" t="s">
        <v>15</v>
      </c>
      <c r="C13" s="107"/>
      <c r="D13" s="108"/>
      <c r="E13" s="52"/>
      <c r="F13" s="109"/>
    </row>
    <row r="14" spans="1:6" s="87" customFormat="1" ht="78">
      <c r="A14" s="110"/>
      <c r="B14" s="111" t="s">
        <v>76</v>
      </c>
      <c r="C14" s="112" t="s">
        <v>194</v>
      </c>
      <c r="D14" s="113">
        <v>1</v>
      </c>
      <c r="E14" s="51"/>
      <c r="F14" s="114">
        <f>ROUND(D14*E14,2)</f>
        <v>0</v>
      </c>
    </row>
    <row r="15" spans="1:6" s="87" customFormat="1">
      <c r="A15" s="110"/>
      <c r="B15" s="111"/>
      <c r="C15" s="112"/>
      <c r="D15" s="112"/>
      <c r="E15" s="52"/>
      <c r="F15" s="109"/>
    </row>
    <row r="16" spans="1:6" s="87" customFormat="1">
      <c r="A16" s="110"/>
      <c r="B16" s="116"/>
      <c r="C16" s="107"/>
      <c r="D16" s="108"/>
      <c r="E16" s="52"/>
      <c r="F16" s="109"/>
    </row>
    <row r="17" spans="1:6" s="87" customFormat="1" ht="15">
      <c r="A17" s="117" t="s">
        <v>0</v>
      </c>
      <c r="B17" s="118" t="s">
        <v>77</v>
      </c>
      <c r="C17" s="119"/>
      <c r="D17" s="120"/>
      <c r="E17" s="120"/>
      <c r="F17" s="121">
        <f>SUM(F11:F14)</f>
        <v>0</v>
      </c>
    </row>
    <row r="18" spans="1:6" s="87" customFormat="1">
      <c r="C18" s="122"/>
      <c r="D18" s="97"/>
      <c r="E18" s="123"/>
      <c r="F18" s="99"/>
    </row>
    <row r="19" spans="1:6" s="87" customFormat="1" ht="15">
      <c r="A19" s="100" t="s">
        <v>16</v>
      </c>
      <c r="B19" s="101" t="s">
        <v>40</v>
      </c>
      <c r="C19" s="124"/>
      <c r="D19" s="103"/>
      <c r="E19" s="125"/>
      <c r="F19" s="104"/>
    </row>
    <row r="20" spans="1:6" s="87" customFormat="1">
      <c r="A20" s="126"/>
      <c r="B20" s="126"/>
      <c r="C20" s="127"/>
      <c r="D20" s="128"/>
      <c r="E20" s="129"/>
      <c r="F20" s="130"/>
    </row>
    <row r="21" spans="1:6" s="135" customFormat="1" ht="51">
      <c r="A21" s="110" t="s">
        <v>46</v>
      </c>
      <c r="B21" s="131" t="s">
        <v>155</v>
      </c>
      <c r="C21" s="132"/>
      <c r="D21" s="133"/>
      <c r="E21" s="51"/>
      <c r="F21" s="134"/>
    </row>
    <row r="22" spans="1:6" s="135" customFormat="1" ht="25.5">
      <c r="A22" s="110"/>
      <c r="B22" s="136" t="s">
        <v>135</v>
      </c>
      <c r="C22" s="132"/>
      <c r="D22" s="133"/>
      <c r="E22" s="51"/>
      <c r="F22" s="134"/>
    </row>
    <row r="23" spans="1:6" s="135" customFormat="1" ht="14.25">
      <c r="A23" s="110"/>
      <c r="B23" s="136" t="s">
        <v>125</v>
      </c>
      <c r="C23" s="137" t="s">
        <v>55</v>
      </c>
      <c r="D23" s="138">
        <v>320.87</v>
      </c>
      <c r="E23" s="51"/>
      <c r="F23" s="114">
        <f>ROUND(D23*E23,2)</f>
        <v>0</v>
      </c>
    </row>
    <row r="24" spans="1:6" s="135" customFormat="1">
      <c r="A24" s="110"/>
      <c r="B24" s="136"/>
      <c r="C24" s="137"/>
      <c r="D24" s="138"/>
      <c r="E24" s="51"/>
      <c r="F24" s="134"/>
    </row>
    <row r="25" spans="1:6" s="87" customFormat="1" ht="38.25">
      <c r="A25" s="110" t="s">
        <v>102</v>
      </c>
      <c r="B25" s="136" t="s">
        <v>101</v>
      </c>
      <c r="C25" s="107"/>
      <c r="D25" s="108"/>
      <c r="E25" s="52"/>
      <c r="F25" s="114"/>
    </row>
    <row r="26" spans="1:6" s="87" customFormat="1" ht="38.25">
      <c r="A26" s="110"/>
      <c r="B26" s="136" t="s">
        <v>146</v>
      </c>
      <c r="C26" s="107"/>
      <c r="D26" s="108"/>
      <c r="E26" s="52"/>
      <c r="F26" s="114"/>
    </row>
    <row r="27" spans="1:6" s="87" customFormat="1" ht="14.25">
      <c r="A27" s="110"/>
      <c r="B27" s="139" t="s">
        <v>58</v>
      </c>
      <c r="C27" s="138" t="s">
        <v>59</v>
      </c>
      <c r="D27" s="108">
        <v>151.63</v>
      </c>
      <c r="E27" s="51"/>
      <c r="F27" s="114">
        <f>ROUND(D27*E27,2)</f>
        <v>0</v>
      </c>
    </row>
    <row r="28" spans="1:6" s="87" customFormat="1">
      <c r="A28" s="110"/>
      <c r="B28" s="139"/>
      <c r="C28" s="138"/>
      <c r="D28" s="108"/>
      <c r="E28" s="52"/>
      <c r="F28" s="114"/>
    </row>
    <row r="29" spans="1:6" s="87" customFormat="1" ht="25.5">
      <c r="A29" s="110" t="s">
        <v>103</v>
      </c>
      <c r="B29" s="136" t="s">
        <v>126</v>
      </c>
      <c r="C29" s="107"/>
      <c r="D29" s="108"/>
      <c r="E29" s="52"/>
      <c r="F29" s="114"/>
    </row>
    <row r="30" spans="1:6" s="87" customFormat="1" ht="38.25">
      <c r="A30" s="110"/>
      <c r="B30" s="136" t="s">
        <v>147</v>
      </c>
      <c r="C30" s="107"/>
      <c r="D30" s="108"/>
      <c r="E30" s="52"/>
      <c r="F30" s="114"/>
    </row>
    <row r="31" spans="1:6" s="87" customFormat="1" ht="14.25">
      <c r="A31" s="110"/>
      <c r="B31" s="139" t="s">
        <v>58</v>
      </c>
      <c r="C31" s="138" t="s">
        <v>59</v>
      </c>
      <c r="D31" s="108">
        <v>37.909999999999997</v>
      </c>
      <c r="E31" s="51"/>
      <c r="F31" s="114">
        <f>ROUND(D31*E31,2)</f>
        <v>0</v>
      </c>
    </row>
    <row r="32" spans="1:6" s="87" customFormat="1">
      <c r="A32" s="110"/>
      <c r="B32" s="139"/>
      <c r="C32" s="138"/>
      <c r="D32" s="108"/>
      <c r="E32" s="52"/>
      <c r="F32" s="114"/>
    </row>
    <row r="33" spans="1:6" s="142" customFormat="1">
      <c r="A33" s="110"/>
      <c r="B33" s="111"/>
      <c r="C33" s="140"/>
      <c r="D33" s="141"/>
      <c r="E33" s="51"/>
      <c r="F33" s="134"/>
    </row>
    <row r="34" spans="1:6" s="135" customFormat="1" ht="76.5">
      <c r="A34" s="110" t="s">
        <v>104</v>
      </c>
      <c r="B34" s="131" t="s">
        <v>197</v>
      </c>
      <c r="C34" s="132"/>
      <c r="D34" s="133"/>
      <c r="E34" s="51"/>
      <c r="F34" s="134"/>
    </row>
    <row r="35" spans="1:6" s="135" customFormat="1">
      <c r="A35" s="110"/>
      <c r="B35" s="136" t="s">
        <v>100</v>
      </c>
      <c r="C35" s="137" t="s">
        <v>4</v>
      </c>
      <c r="D35" s="138">
        <v>2</v>
      </c>
      <c r="E35" s="51"/>
      <c r="F35" s="114">
        <f>ROUND(D35*E35,2)</f>
        <v>0</v>
      </c>
    </row>
    <row r="36" spans="1:6" s="135" customFormat="1">
      <c r="A36" s="110"/>
      <c r="B36" s="136"/>
      <c r="C36" s="137"/>
      <c r="D36" s="138"/>
      <c r="E36" s="51"/>
      <c r="F36" s="114"/>
    </row>
    <row r="37" spans="1:6" s="145" customFormat="1" ht="51">
      <c r="A37" s="110" t="s">
        <v>122</v>
      </c>
      <c r="B37" s="131" t="s">
        <v>157</v>
      </c>
      <c r="C37" s="143"/>
      <c r="D37" s="144"/>
      <c r="E37" s="56"/>
    </row>
    <row r="38" spans="1:6" s="145" customFormat="1">
      <c r="A38" s="146"/>
      <c r="B38" s="147" t="s">
        <v>100</v>
      </c>
      <c r="C38" s="137" t="s">
        <v>4</v>
      </c>
      <c r="D38" s="148">
        <v>1</v>
      </c>
      <c r="E38" s="51"/>
      <c r="F38" s="114">
        <f>ROUND(D38*E38,2)</f>
        <v>0</v>
      </c>
    </row>
    <row r="39" spans="1:6" s="135" customFormat="1">
      <c r="A39" s="110"/>
      <c r="B39" s="136"/>
      <c r="C39" s="149"/>
      <c r="D39" s="138"/>
      <c r="E39" s="51"/>
      <c r="F39" s="114"/>
    </row>
    <row r="40" spans="1:6" s="135" customFormat="1" ht="63.75">
      <c r="A40" s="110" t="s">
        <v>127</v>
      </c>
      <c r="B40" s="131" t="s">
        <v>158</v>
      </c>
      <c r="C40" s="132"/>
      <c r="D40" s="133"/>
      <c r="E40" s="51"/>
      <c r="F40" s="114"/>
    </row>
    <row r="41" spans="1:6" s="135" customFormat="1">
      <c r="A41" s="110"/>
      <c r="B41" s="136" t="s">
        <v>100</v>
      </c>
      <c r="C41" s="137" t="s">
        <v>4</v>
      </c>
      <c r="D41" s="138">
        <v>1</v>
      </c>
      <c r="E41" s="51"/>
      <c r="F41" s="114">
        <f>ROUND(D41*E41,2)</f>
        <v>0</v>
      </c>
    </row>
    <row r="42" spans="1:6" s="87" customFormat="1">
      <c r="A42" s="110"/>
      <c r="B42" s="111"/>
      <c r="C42" s="112"/>
      <c r="D42" s="150"/>
      <c r="E42" s="53"/>
      <c r="F42" s="151"/>
    </row>
    <row r="43" spans="1:6" s="135" customFormat="1" ht="25.5">
      <c r="A43" s="110" t="s">
        <v>159</v>
      </c>
      <c r="B43" s="131" t="s">
        <v>123</v>
      </c>
      <c r="C43" s="132"/>
      <c r="D43" s="133"/>
      <c r="E43" s="51"/>
      <c r="F43" s="114"/>
    </row>
    <row r="44" spans="1:6" s="135" customFormat="1" ht="14.25">
      <c r="A44" s="110"/>
      <c r="B44" s="136" t="s">
        <v>124</v>
      </c>
      <c r="C44" s="137" t="s">
        <v>55</v>
      </c>
      <c r="D44" s="138">
        <v>300</v>
      </c>
      <c r="E44" s="51"/>
      <c r="F44" s="114">
        <f>ROUND(D44*E44,2)</f>
        <v>0</v>
      </c>
    </row>
    <row r="45" spans="1:6" s="135" customFormat="1">
      <c r="A45" s="110"/>
      <c r="B45" s="136"/>
      <c r="C45" s="137"/>
      <c r="D45" s="138"/>
      <c r="E45" s="51"/>
      <c r="F45" s="114"/>
    </row>
    <row r="46" spans="1:6" s="152" customFormat="1" ht="38.25" customHeight="1">
      <c r="A46" s="110" t="s">
        <v>172</v>
      </c>
      <c r="B46" s="147" t="s">
        <v>175</v>
      </c>
      <c r="C46" s="107"/>
      <c r="D46" s="108"/>
      <c r="E46" s="52"/>
      <c r="F46" s="114"/>
    </row>
    <row r="47" spans="1:6" s="152" customFormat="1" ht="38.25">
      <c r="A47" s="146"/>
      <c r="B47" s="147" t="s">
        <v>147</v>
      </c>
      <c r="C47" s="107"/>
      <c r="D47" s="108"/>
      <c r="E47" s="52"/>
      <c r="F47" s="114"/>
    </row>
    <row r="48" spans="1:6" s="152" customFormat="1" ht="14.25">
      <c r="A48" s="146"/>
      <c r="B48" s="111" t="s">
        <v>58</v>
      </c>
      <c r="C48" s="148" t="s">
        <v>59</v>
      </c>
      <c r="D48" s="108">
        <v>96</v>
      </c>
      <c r="E48" s="51"/>
      <c r="F48" s="114">
        <f>ROUND(D48*E48,2)</f>
        <v>0</v>
      </c>
    </row>
    <row r="49" spans="1:6" s="87" customFormat="1">
      <c r="A49" s="110"/>
      <c r="B49" s="153"/>
      <c r="C49" s="112"/>
      <c r="D49" s="150"/>
      <c r="E49" s="53"/>
      <c r="F49" s="151"/>
    </row>
    <row r="50" spans="1:6" s="87" customFormat="1" ht="15">
      <c r="A50" s="117" t="s">
        <v>16</v>
      </c>
      <c r="B50" s="336" t="s">
        <v>78</v>
      </c>
      <c r="C50" s="336"/>
      <c r="D50" s="120"/>
      <c r="E50" s="57"/>
      <c r="F50" s="121">
        <f>SUM(F23:F48)</f>
        <v>0</v>
      </c>
    </row>
    <row r="51" spans="1:6" s="87" customFormat="1">
      <c r="A51" s="154"/>
      <c r="B51" s="153"/>
      <c r="C51" s="112"/>
      <c r="D51" s="150"/>
      <c r="E51" s="123"/>
      <c r="F51" s="151"/>
    </row>
    <row r="52" spans="1:6" s="87" customFormat="1" ht="15">
      <c r="A52" s="100" t="s">
        <v>5</v>
      </c>
      <c r="B52" s="101" t="s">
        <v>17</v>
      </c>
      <c r="C52" s="102"/>
      <c r="D52" s="103"/>
      <c r="E52" s="54"/>
      <c r="F52" s="104"/>
    </row>
    <row r="53" spans="1:6" s="87" customFormat="1">
      <c r="C53" s="96"/>
      <c r="D53" s="97"/>
      <c r="E53" s="53"/>
      <c r="F53" s="151"/>
    </row>
    <row r="54" spans="1:6" s="87" customFormat="1" ht="15">
      <c r="A54" s="155" t="s">
        <v>44</v>
      </c>
      <c r="B54" s="156" t="s">
        <v>18</v>
      </c>
      <c r="C54" s="157"/>
      <c r="D54" s="120"/>
      <c r="E54" s="58"/>
      <c r="F54" s="158"/>
    </row>
    <row r="55" spans="1:6" s="87" customFormat="1">
      <c r="A55" s="126"/>
      <c r="B55" s="159"/>
      <c r="C55" s="127"/>
      <c r="D55" s="128"/>
      <c r="E55" s="55"/>
      <c r="F55" s="130"/>
    </row>
    <row r="56" spans="1:6" s="87" customFormat="1" ht="38.25">
      <c r="A56" s="154" t="s">
        <v>43</v>
      </c>
      <c r="B56" s="160" t="s">
        <v>176</v>
      </c>
      <c r="C56" s="107"/>
      <c r="D56" s="113"/>
      <c r="E56" s="53"/>
      <c r="F56" s="161"/>
    </row>
    <row r="57" spans="1:6" s="87" customFormat="1" ht="25.5">
      <c r="A57" s="154"/>
      <c r="B57" s="160" t="s">
        <v>92</v>
      </c>
      <c r="C57" s="107"/>
      <c r="D57" s="113"/>
      <c r="E57" s="53"/>
      <c r="F57" s="161"/>
    </row>
    <row r="58" spans="1:6" s="87" customFormat="1" ht="51">
      <c r="A58" s="154"/>
      <c r="B58" s="160" t="s">
        <v>163</v>
      </c>
      <c r="C58" s="107"/>
      <c r="D58" s="113"/>
      <c r="E58" s="53"/>
      <c r="F58" s="161"/>
    </row>
    <row r="59" spans="1:6" s="87" customFormat="1" ht="14.25">
      <c r="A59" s="154"/>
      <c r="B59" s="160" t="s">
        <v>84</v>
      </c>
      <c r="C59" s="107" t="s">
        <v>52</v>
      </c>
      <c r="D59" s="113">
        <v>203.5</v>
      </c>
      <c r="E59" s="51"/>
      <c r="F59" s="114">
        <f>ROUND(D59*E59,2)</f>
        <v>0</v>
      </c>
    </row>
    <row r="60" spans="1:6" s="87" customFormat="1">
      <c r="A60" s="154"/>
      <c r="B60" s="147"/>
      <c r="C60" s="107"/>
      <c r="D60" s="113"/>
      <c r="E60" s="53"/>
      <c r="F60" s="161"/>
    </row>
    <row r="61" spans="1:6" s="87" customFormat="1" ht="38.25">
      <c r="A61" s="154" t="s">
        <v>50</v>
      </c>
      <c r="B61" s="147" t="s">
        <v>170</v>
      </c>
      <c r="C61" s="122"/>
      <c r="D61" s="96"/>
      <c r="E61" s="59"/>
      <c r="F61" s="162"/>
    </row>
    <row r="62" spans="1:6" s="87" customFormat="1" ht="51">
      <c r="A62" s="154"/>
      <c r="B62" s="160" t="s">
        <v>163</v>
      </c>
      <c r="C62" s="122"/>
      <c r="D62" s="96"/>
      <c r="E62" s="59"/>
      <c r="F62" s="162"/>
    </row>
    <row r="63" spans="1:6" s="87" customFormat="1" ht="14.25">
      <c r="A63" s="154"/>
      <c r="B63" s="147" t="s">
        <v>51</v>
      </c>
      <c r="C63" s="107" t="s">
        <v>52</v>
      </c>
      <c r="D63" s="113">
        <v>1108.8</v>
      </c>
      <c r="E63" s="51"/>
      <c r="F63" s="114">
        <f>ROUND(D63*E63,2)</f>
        <v>0</v>
      </c>
    </row>
    <row r="64" spans="1:6" s="87" customFormat="1">
      <c r="A64" s="154"/>
      <c r="B64" s="147"/>
      <c r="C64" s="107"/>
      <c r="D64" s="113"/>
      <c r="E64" s="53"/>
      <c r="F64" s="161"/>
    </row>
    <row r="65" spans="1:6" s="167" customFormat="1" ht="51">
      <c r="A65" s="163" t="s">
        <v>169</v>
      </c>
      <c r="B65" s="136" t="s">
        <v>174</v>
      </c>
      <c r="C65" s="164"/>
      <c r="D65" s="165"/>
      <c r="E65" s="60"/>
      <c r="F65" s="166"/>
    </row>
    <row r="66" spans="1:6" s="167" customFormat="1" ht="38.25">
      <c r="A66" s="168"/>
      <c r="B66" s="136" t="s">
        <v>171</v>
      </c>
      <c r="C66" s="169"/>
      <c r="D66" s="170"/>
      <c r="E66" s="61"/>
      <c r="F66" s="171"/>
    </row>
    <row r="67" spans="1:6" s="167" customFormat="1" ht="15.75" customHeight="1">
      <c r="A67" s="168"/>
      <c r="B67" s="136" t="s">
        <v>177</v>
      </c>
      <c r="C67" s="172" t="s">
        <v>97</v>
      </c>
      <c r="D67" s="173">
        <v>252</v>
      </c>
      <c r="E67" s="51"/>
      <c r="F67" s="114">
        <f>ROUND(D67*E67,2)</f>
        <v>0</v>
      </c>
    </row>
    <row r="68" spans="1:6" s="167" customFormat="1">
      <c r="A68" s="168"/>
      <c r="B68" s="174"/>
      <c r="C68" s="175"/>
      <c r="D68" s="176"/>
      <c r="E68" s="62"/>
      <c r="F68" s="177"/>
    </row>
    <row r="69" spans="1:6" s="167" customFormat="1">
      <c r="A69" s="168"/>
      <c r="B69" s="178"/>
      <c r="C69" s="175"/>
      <c r="D69" s="176"/>
      <c r="E69" s="62"/>
      <c r="F69" s="177"/>
    </row>
    <row r="70" spans="1:6" s="87" customFormat="1" ht="15">
      <c r="A70" s="117" t="s">
        <v>6</v>
      </c>
      <c r="B70" s="118" t="s">
        <v>79</v>
      </c>
      <c r="C70" s="119"/>
      <c r="D70" s="179"/>
      <c r="E70" s="57"/>
      <c r="F70" s="121">
        <f>SUM(F56:F67)</f>
        <v>0</v>
      </c>
    </row>
    <row r="71" spans="1:6" s="87" customFormat="1">
      <c r="B71" s="180"/>
      <c r="C71" s="96"/>
      <c r="D71" s="181"/>
      <c r="E71" s="53"/>
      <c r="F71" s="161"/>
    </row>
    <row r="72" spans="1:6" s="87" customFormat="1" ht="15">
      <c r="A72" s="182" t="s">
        <v>45</v>
      </c>
      <c r="B72" s="156" t="s">
        <v>19</v>
      </c>
      <c r="C72" s="157"/>
      <c r="D72" s="120"/>
      <c r="E72" s="58"/>
      <c r="F72" s="183"/>
    </row>
    <row r="73" spans="1:6" s="87" customFormat="1">
      <c r="B73" s="180"/>
      <c r="C73" s="122"/>
      <c r="D73" s="181"/>
      <c r="E73" s="53"/>
      <c r="F73" s="161"/>
    </row>
    <row r="74" spans="1:6" ht="116.25">
      <c r="A74" s="154" t="s">
        <v>105</v>
      </c>
      <c r="B74" s="147" t="s">
        <v>178</v>
      </c>
      <c r="C74" s="122" t="s">
        <v>52</v>
      </c>
      <c r="D74" s="108">
        <v>719.9</v>
      </c>
      <c r="E74" s="51"/>
      <c r="F74" s="114">
        <f>ROUND(D74*E74,2)</f>
        <v>0</v>
      </c>
    </row>
    <row r="75" spans="1:6">
      <c r="A75" s="105"/>
      <c r="B75" s="147"/>
      <c r="D75" s="108"/>
      <c r="E75" s="52"/>
      <c r="F75" s="109"/>
    </row>
    <row r="76" spans="1:6" s="87" customFormat="1" ht="63.75">
      <c r="A76" s="154" t="s">
        <v>106</v>
      </c>
      <c r="B76" s="111" t="s">
        <v>202</v>
      </c>
      <c r="C76" s="107"/>
      <c r="D76" s="113"/>
      <c r="E76" s="53"/>
      <c r="F76" s="161"/>
    </row>
    <row r="77" spans="1:6" s="87" customFormat="1" ht="51">
      <c r="B77" s="111" t="s">
        <v>39</v>
      </c>
      <c r="C77" s="149"/>
      <c r="D77" s="113"/>
      <c r="E77" s="53"/>
      <c r="F77" s="161"/>
    </row>
    <row r="78" spans="1:6" s="87" customFormat="1" ht="51">
      <c r="B78" s="111" t="s">
        <v>160</v>
      </c>
      <c r="C78" s="112"/>
      <c r="D78" s="113"/>
      <c r="E78" s="53"/>
      <c r="F78" s="161"/>
    </row>
    <row r="79" spans="1:6" s="87" customFormat="1" ht="14.25">
      <c r="B79" s="185" t="s">
        <v>54</v>
      </c>
      <c r="C79" s="122" t="s">
        <v>52</v>
      </c>
      <c r="D79" s="113">
        <v>156.11000000000001</v>
      </c>
      <c r="E79" s="51"/>
      <c r="F79" s="114">
        <f>ROUND(D79*E79,2)</f>
        <v>0</v>
      </c>
    </row>
    <row r="80" spans="1:6" s="87" customFormat="1">
      <c r="A80" s="154"/>
      <c r="B80" s="111"/>
      <c r="C80" s="122"/>
      <c r="D80" s="123"/>
      <c r="E80" s="59"/>
      <c r="F80" s="162"/>
    </row>
    <row r="81" spans="1:6">
      <c r="A81" s="105"/>
      <c r="B81" s="186"/>
      <c r="D81" s="108"/>
      <c r="E81" s="52"/>
      <c r="F81" s="45"/>
    </row>
    <row r="82" spans="1:6" ht="103.5">
      <c r="A82" s="154" t="s">
        <v>196</v>
      </c>
      <c r="B82" s="147" t="s">
        <v>161</v>
      </c>
      <c r="C82" s="122" t="s">
        <v>52</v>
      </c>
      <c r="D82" s="108">
        <v>94.39</v>
      </c>
      <c r="E82" s="51"/>
      <c r="F82" s="114">
        <f>ROUND(D82*E82,2)</f>
        <v>0</v>
      </c>
    </row>
    <row r="83" spans="1:6">
      <c r="A83" s="105"/>
      <c r="B83" s="147"/>
      <c r="D83" s="108"/>
      <c r="E83" s="52"/>
      <c r="F83" s="109"/>
    </row>
    <row r="84" spans="1:6" ht="103.5">
      <c r="A84" s="154" t="s">
        <v>107</v>
      </c>
      <c r="B84" s="147" t="s">
        <v>162</v>
      </c>
      <c r="C84" s="122" t="s">
        <v>52</v>
      </c>
      <c r="D84" s="108">
        <v>444.36</v>
      </c>
      <c r="E84" s="51"/>
      <c r="F84" s="114">
        <f>ROUND(D84*E84,2)</f>
        <v>0</v>
      </c>
    </row>
    <row r="85" spans="1:6">
      <c r="A85" s="105"/>
      <c r="B85" s="147"/>
      <c r="D85" s="108"/>
      <c r="E85" s="52"/>
      <c r="F85" s="109"/>
    </row>
    <row r="86" spans="1:6" s="191" customFormat="1" ht="51">
      <c r="A86" s="187" t="s">
        <v>108</v>
      </c>
      <c r="B86" s="111" t="s">
        <v>94</v>
      </c>
      <c r="C86" s="188"/>
      <c r="D86" s="189"/>
      <c r="E86" s="63"/>
      <c r="F86" s="190"/>
    </row>
    <row r="87" spans="1:6" s="191" customFormat="1" ht="51">
      <c r="A87" s="192"/>
      <c r="B87" s="111" t="s">
        <v>160</v>
      </c>
      <c r="C87" s="188"/>
      <c r="D87" s="189"/>
      <c r="E87" s="64"/>
      <c r="F87" s="193"/>
    </row>
    <row r="88" spans="1:6" s="191" customFormat="1" ht="14.25">
      <c r="A88" s="192"/>
      <c r="B88" s="111" t="s">
        <v>53</v>
      </c>
      <c r="C88" s="122" t="s">
        <v>52</v>
      </c>
      <c r="D88" s="123">
        <v>209.3</v>
      </c>
      <c r="E88" s="51"/>
      <c r="F88" s="114">
        <f>ROUND(D88*E88,2)</f>
        <v>0</v>
      </c>
    </row>
    <row r="89" spans="1:6" s="191" customFormat="1">
      <c r="A89" s="192"/>
      <c r="B89" s="111"/>
      <c r="C89" s="122"/>
      <c r="D89" s="123"/>
      <c r="E89" s="65"/>
      <c r="F89" s="114"/>
    </row>
    <row r="90" spans="1:6" s="191" customFormat="1" ht="51">
      <c r="A90" s="187" t="s">
        <v>109</v>
      </c>
      <c r="B90" s="111" t="s">
        <v>93</v>
      </c>
      <c r="C90" s="188"/>
      <c r="D90" s="189"/>
      <c r="E90" s="63"/>
      <c r="F90" s="190"/>
    </row>
    <row r="91" spans="1:6" s="191" customFormat="1" ht="51">
      <c r="A91" s="192"/>
      <c r="B91" s="111" t="s">
        <v>160</v>
      </c>
      <c r="C91" s="188"/>
      <c r="D91" s="189"/>
      <c r="E91" s="64"/>
      <c r="F91" s="193"/>
    </row>
    <row r="92" spans="1:6" s="191" customFormat="1" ht="14.25">
      <c r="A92" s="192"/>
      <c r="B92" s="111" t="s">
        <v>53</v>
      </c>
      <c r="C92" s="122" t="s">
        <v>52</v>
      </c>
      <c r="D92" s="123">
        <v>889.84</v>
      </c>
      <c r="E92" s="51"/>
      <c r="F92" s="114">
        <f>ROUND(D92*E92,2)</f>
        <v>0</v>
      </c>
    </row>
    <row r="93" spans="1:6" s="191" customFormat="1">
      <c r="A93" s="192"/>
      <c r="B93" s="111"/>
      <c r="C93" s="122"/>
      <c r="D93" s="123"/>
      <c r="E93" s="65"/>
      <c r="F93" s="114"/>
    </row>
    <row r="94" spans="1:6" s="152" customFormat="1" ht="38.25">
      <c r="A94" s="194" t="s">
        <v>165</v>
      </c>
      <c r="B94" s="147" t="s">
        <v>168</v>
      </c>
      <c r="C94" s="149"/>
      <c r="D94" s="195"/>
      <c r="E94" s="66"/>
      <c r="F94" s="114"/>
    </row>
    <row r="95" spans="1:6" s="152" customFormat="1" ht="14.25">
      <c r="A95" s="194"/>
      <c r="B95" s="147" t="s">
        <v>179</v>
      </c>
      <c r="C95" s="107" t="s">
        <v>55</v>
      </c>
      <c r="D95" s="141">
        <v>48.62</v>
      </c>
      <c r="E95" s="51"/>
      <c r="F95" s="114">
        <f>ROUND(D95*E95,2)</f>
        <v>0</v>
      </c>
    </row>
    <row r="96" spans="1:6" s="152" customFormat="1">
      <c r="A96" s="194"/>
      <c r="B96" s="111"/>
      <c r="C96" s="107"/>
      <c r="D96" s="196"/>
      <c r="E96" s="52"/>
      <c r="F96" s="114"/>
    </row>
    <row r="97" spans="1:6" s="152" customFormat="1" ht="52.5" customHeight="1">
      <c r="A97" s="194" t="s">
        <v>166</v>
      </c>
      <c r="B97" s="147" t="s">
        <v>167</v>
      </c>
      <c r="C97" s="112"/>
      <c r="D97" s="141"/>
      <c r="E97" s="52"/>
      <c r="F97" s="109"/>
    </row>
    <row r="98" spans="1:6" s="152" customFormat="1" ht="38.25">
      <c r="A98" s="194"/>
      <c r="B98" s="147" t="s">
        <v>164</v>
      </c>
      <c r="C98" s="148"/>
      <c r="D98" s="108"/>
      <c r="E98" s="67"/>
      <c r="F98" s="114"/>
    </row>
    <row r="99" spans="1:6" s="152" customFormat="1" ht="14.25">
      <c r="A99" s="197"/>
      <c r="B99" s="147" t="s">
        <v>180</v>
      </c>
      <c r="C99" s="148" t="s">
        <v>181</v>
      </c>
      <c r="D99" s="141">
        <v>48.62</v>
      </c>
      <c r="E99" s="51"/>
      <c r="F99" s="114">
        <f>ROUND(D99*E99,2)</f>
        <v>0</v>
      </c>
    </row>
    <row r="100" spans="1:6" s="152" customFormat="1">
      <c r="A100" s="163"/>
      <c r="B100" s="111"/>
      <c r="C100" s="122"/>
      <c r="D100" s="123"/>
      <c r="E100" s="65"/>
      <c r="F100" s="114"/>
    </row>
    <row r="101" spans="1:6" s="167" customFormat="1" ht="51">
      <c r="A101" s="198" t="s">
        <v>192</v>
      </c>
      <c r="B101" s="139" t="s">
        <v>188</v>
      </c>
      <c r="C101" s="199"/>
      <c r="D101" s="173"/>
      <c r="E101" s="68"/>
      <c r="F101" s="201"/>
    </row>
    <row r="102" spans="1:6" s="167" customFormat="1" ht="51">
      <c r="A102" s="168"/>
      <c r="B102" s="139" t="s">
        <v>173</v>
      </c>
      <c r="C102" s="199"/>
      <c r="D102" s="173"/>
      <c r="E102" s="51"/>
      <c r="F102" s="202"/>
    </row>
    <row r="103" spans="1:6" s="167" customFormat="1" ht="14.25">
      <c r="A103" s="168"/>
      <c r="B103" s="139" t="s">
        <v>182</v>
      </c>
      <c r="C103" s="169" t="s">
        <v>97</v>
      </c>
      <c r="D103" s="200">
        <v>348</v>
      </c>
      <c r="E103" s="51"/>
      <c r="F103" s="114">
        <f>ROUND(D103*E103,2)</f>
        <v>0</v>
      </c>
    </row>
    <row r="104" spans="1:6" s="167" customFormat="1">
      <c r="A104" s="168"/>
      <c r="B104" s="174"/>
      <c r="C104" s="164"/>
      <c r="D104" s="176"/>
      <c r="E104" s="62"/>
      <c r="F104" s="177"/>
    </row>
    <row r="105" spans="1:6" s="87" customFormat="1">
      <c r="B105" s="203"/>
      <c r="C105" s="122"/>
      <c r="D105" s="113"/>
      <c r="E105" s="53"/>
      <c r="F105" s="161"/>
    </row>
    <row r="106" spans="1:6" s="87" customFormat="1" ht="15">
      <c r="A106" s="204" t="s">
        <v>45</v>
      </c>
      <c r="B106" s="205" t="s">
        <v>20</v>
      </c>
      <c r="C106" s="206"/>
      <c r="D106" s="207"/>
      <c r="E106" s="69"/>
      <c r="F106" s="208">
        <f>SUM(F74:F104)</f>
        <v>0</v>
      </c>
    </row>
    <row r="107" spans="1:6" s="87" customFormat="1">
      <c r="B107" s="209"/>
      <c r="C107" s="96"/>
      <c r="D107" s="210"/>
      <c r="E107" s="53"/>
      <c r="F107" s="99"/>
    </row>
    <row r="108" spans="1:6" s="87" customFormat="1" ht="15">
      <c r="A108" s="204" t="s">
        <v>5</v>
      </c>
      <c r="B108" s="205" t="s">
        <v>21</v>
      </c>
      <c r="C108" s="211"/>
      <c r="D108" s="207"/>
      <c r="E108" s="69"/>
      <c r="F108" s="208">
        <f>F106+F70</f>
        <v>0</v>
      </c>
    </row>
    <row r="109" spans="1:6" s="87" customFormat="1">
      <c r="B109" s="209"/>
      <c r="C109" s="96"/>
      <c r="D109" s="97"/>
      <c r="E109" s="53"/>
      <c r="F109" s="99"/>
    </row>
    <row r="110" spans="1:6" s="215" customFormat="1" ht="15">
      <c r="A110" s="100" t="s">
        <v>47</v>
      </c>
      <c r="B110" s="212" t="s">
        <v>60</v>
      </c>
      <c r="C110" s="213"/>
      <c r="D110" s="213"/>
      <c r="E110" s="70"/>
      <c r="F110" s="214"/>
    </row>
    <row r="111" spans="1:6" s="215" customFormat="1" ht="15">
      <c r="A111" s="216"/>
      <c r="B111" s="217"/>
      <c r="C111" s="218"/>
      <c r="D111" s="219"/>
      <c r="E111" s="71"/>
      <c r="F111" s="220"/>
    </row>
    <row r="112" spans="1:6" s="215" customFormat="1" ht="63.75">
      <c r="A112" s="221" t="s">
        <v>48</v>
      </c>
      <c r="B112" s="111" t="s">
        <v>148</v>
      </c>
      <c r="C112" s="122" t="s">
        <v>194</v>
      </c>
      <c r="D112" s="113">
        <v>1</v>
      </c>
      <c r="E112" s="51"/>
      <c r="F112" s="114">
        <f>ROUND(D112*E112,2)</f>
        <v>0</v>
      </c>
    </row>
    <row r="113" spans="1:6" s="215" customFormat="1" ht="14.25">
      <c r="A113" s="221"/>
      <c r="B113" s="111"/>
      <c r="C113" s="122"/>
      <c r="D113" s="112"/>
      <c r="E113" s="71"/>
      <c r="F113" s="161"/>
    </row>
    <row r="114" spans="1:6" s="215" customFormat="1" ht="25.5">
      <c r="A114" s="221" t="s">
        <v>49</v>
      </c>
      <c r="B114" s="111" t="s">
        <v>61</v>
      </c>
      <c r="C114" s="122" t="s">
        <v>194</v>
      </c>
      <c r="D114" s="113">
        <v>1</v>
      </c>
      <c r="E114" s="51"/>
      <c r="F114" s="114">
        <f>ROUND(D114*E114,2)</f>
        <v>0</v>
      </c>
    </row>
    <row r="115" spans="1:6" s="215" customFormat="1" ht="14.25">
      <c r="A115" s="221"/>
      <c r="B115" s="111"/>
      <c r="C115" s="122"/>
      <c r="D115" s="113"/>
      <c r="E115" s="71"/>
      <c r="F115" s="161"/>
    </row>
    <row r="116" spans="1:6" s="215" customFormat="1" ht="14.25">
      <c r="A116" s="221" t="s">
        <v>129</v>
      </c>
      <c r="B116" s="111" t="s">
        <v>128</v>
      </c>
      <c r="C116" s="122"/>
      <c r="D116" s="113"/>
      <c r="E116" s="71"/>
      <c r="F116" s="161"/>
    </row>
    <row r="117" spans="1:6" s="215" customFormat="1" ht="14.25">
      <c r="A117" s="221"/>
      <c r="B117" s="111" t="s">
        <v>62</v>
      </c>
      <c r="C117" s="122" t="s">
        <v>7</v>
      </c>
      <c r="D117" s="113">
        <v>1035</v>
      </c>
      <c r="E117" s="51"/>
      <c r="F117" s="114">
        <f>ROUND(D117*E117,2)</f>
        <v>0</v>
      </c>
    </row>
    <row r="118" spans="1:6" s="215" customFormat="1" ht="14.25">
      <c r="A118" s="221"/>
      <c r="B118" s="111"/>
      <c r="C118" s="122"/>
      <c r="D118" s="113"/>
      <c r="E118" s="71"/>
      <c r="F118" s="161"/>
    </row>
    <row r="119" spans="1:6" s="215" customFormat="1" ht="53.25">
      <c r="A119" s="221" t="s">
        <v>66</v>
      </c>
      <c r="B119" s="111" t="s">
        <v>183</v>
      </c>
      <c r="C119" s="122"/>
      <c r="D119" s="113"/>
      <c r="E119" s="71"/>
      <c r="F119" s="161"/>
    </row>
    <row r="120" spans="1:6" s="215" customFormat="1" ht="14.25">
      <c r="A120" s="221"/>
      <c r="B120" s="111" t="s">
        <v>62</v>
      </c>
      <c r="C120" s="122" t="s">
        <v>7</v>
      </c>
      <c r="D120" s="113">
        <v>1955.84</v>
      </c>
      <c r="E120" s="51"/>
      <c r="F120" s="114">
        <f>ROUND(D120*E120,2)</f>
        <v>0</v>
      </c>
    </row>
    <row r="121" spans="1:6" s="215" customFormat="1" ht="14.25">
      <c r="A121" s="221"/>
      <c r="B121" s="111"/>
      <c r="C121" s="122"/>
      <c r="D121" s="113"/>
      <c r="E121" s="71"/>
      <c r="F121" s="161"/>
    </row>
    <row r="122" spans="1:6" s="215" customFormat="1" ht="38.25">
      <c r="A122" s="221" t="s">
        <v>67</v>
      </c>
      <c r="B122" s="111" t="s">
        <v>63</v>
      </c>
      <c r="C122" s="122" t="s">
        <v>194</v>
      </c>
      <c r="D122" s="113">
        <v>1</v>
      </c>
      <c r="E122" s="51"/>
      <c r="F122" s="114">
        <f>ROUND(D122*E122,2)</f>
        <v>0</v>
      </c>
    </row>
    <row r="123" spans="1:6" s="215" customFormat="1" ht="14.25">
      <c r="A123" s="221"/>
      <c r="B123" s="111"/>
      <c r="C123" s="122"/>
      <c r="D123" s="113"/>
      <c r="E123" s="71"/>
      <c r="F123" s="161"/>
    </row>
    <row r="124" spans="1:6" s="215" customFormat="1" ht="25.5">
      <c r="A124" s="221" t="s">
        <v>68</v>
      </c>
      <c r="B124" s="111" t="s">
        <v>64</v>
      </c>
      <c r="C124" s="122" t="s">
        <v>194</v>
      </c>
      <c r="D124" s="113">
        <v>1</v>
      </c>
      <c r="E124" s="51"/>
      <c r="F124" s="114">
        <f>ROUND(D124*E124,2)</f>
        <v>0</v>
      </c>
    </row>
    <row r="125" spans="1:6" s="215" customFormat="1" ht="14.25">
      <c r="A125" s="221"/>
      <c r="B125" s="111"/>
      <c r="C125" s="122"/>
      <c r="D125" s="113"/>
      <c r="E125" s="71"/>
      <c r="F125" s="161"/>
    </row>
    <row r="126" spans="1:6" s="215" customFormat="1" ht="25.5">
      <c r="A126" s="221" t="s">
        <v>69</v>
      </c>
      <c r="B126" s="111" t="s">
        <v>65</v>
      </c>
      <c r="C126" s="122" t="s">
        <v>194</v>
      </c>
      <c r="D126" s="113">
        <v>1</v>
      </c>
      <c r="E126" s="51"/>
      <c r="F126" s="114">
        <f>ROUND(D126*E126,2)</f>
        <v>0</v>
      </c>
    </row>
    <row r="127" spans="1:6" s="215" customFormat="1" ht="14.25">
      <c r="A127" s="221"/>
      <c r="B127" s="111"/>
      <c r="C127" s="122"/>
      <c r="D127" s="113"/>
      <c r="E127" s="71"/>
      <c r="F127" s="222"/>
    </row>
    <row r="128" spans="1:6" s="223" customFormat="1" ht="39.75">
      <c r="A128" s="221" t="s">
        <v>143</v>
      </c>
      <c r="B128" s="111" t="s">
        <v>184</v>
      </c>
      <c r="C128" s="122"/>
      <c r="D128" s="113"/>
      <c r="E128" s="71"/>
      <c r="F128" s="161"/>
    </row>
    <row r="129" spans="1:6" s="223" customFormat="1" ht="14.25">
      <c r="A129" s="221"/>
      <c r="B129" s="111" t="s">
        <v>144</v>
      </c>
      <c r="C129" s="122"/>
      <c r="D129" s="113"/>
      <c r="E129" s="71"/>
      <c r="F129" s="161"/>
    </row>
    <row r="130" spans="1:6" s="223" customFormat="1" ht="14.25">
      <c r="A130" s="221"/>
      <c r="B130" s="111" t="s">
        <v>145</v>
      </c>
      <c r="C130" s="122" t="s">
        <v>3</v>
      </c>
      <c r="D130" s="113">
        <v>7727.88</v>
      </c>
      <c r="E130" s="51"/>
      <c r="F130" s="114">
        <f>ROUND(D130*E130,2)</f>
        <v>0</v>
      </c>
    </row>
    <row r="131" spans="1:6" s="223" customFormat="1" ht="14.25">
      <c r="A131" s="221"/>
      <c r="B131" s="224"/>
      <c r="C131" s="225"/>
      <c r="D131" s="226"/>
      <c r="E131" s="72"/>
      <c r="F131" s="227"/>
    </row>
    <row r="132" spans="1:6" s="228" customFormat="1" ht="25.5">
      <c r="A132" s="221" t="s">
        <v>193</v>
      </c>
      <c r="B132" s="147" t="s">
        <v>150</v>
      </c>
      <c r="C132" s="112"/>
      <c r="D132" s="150"/>
      <c r="E132" s="52"/>
      <c r="F132" s="114"/>
    </row>
    <row r="133" spans="1:6" s="228" customFormat="1" ht="89.25">
      <c r="A133" s="229"/>
      <c r="B133" s="147" t="s">
        <v>152</v>
      </c>
      <c r="C133" s="230"/>
      <c r="D133" s="133"/>
      <c r="E133" s="52"/>
      <c r="F133" s="114"/>
    </row>
    <row r="134" spans="1:6" s="228" customFormat="1">
      <c r="A134" s="229"/>
      <c r="B134" s="147" t="s">
        <v>151</v>
      </c>
      <c r="C134" s="112" t="s">
        <v>4</v>
      </c>
      <c r="D134" s="108">
        <v>4</v>
      </c>
      <c r="E134" s="51"/>
      <c r="F134" s="114">
        <f>ROUND(D134*E134,2)</f>
        <v>0</v>
      </c>
    </row>
    <row r="135" spans="1:6" s="223" customFormat="1" ht="14.25">
      <c r="A135" s="231"/>
      <c r="B135" s="224"/>
      <c r="C135" s="225"/>
      <c r="D135" s="226"/>
      <c r="E135" s="72"/>
      <c r="F135" s="227"/>
    </row>
    <row r="136" spans="1:6" s="215" customFormat="1" ht="14.25">
      <c r="A136" s="232"/>
      <c r="B136" s="111"/>
      <c r="C136" s="122"/>
      <c r="D136" s="113"/>
      <c r="E136" s="71"/>
      <c r="F136" s="161"/>
    </row>
    <row r="137" spans="1:6" s="215" customFormat="1" ht="15">
      <c r="A137" s="233" t="s">
        <v>47</v>
      </c>
      <c r="B137" s="234" t="s">
        <v>80</v>
      </c>
      <c r="C137" s="235"/>
      <c r="D137" s="236"/>
      <c r="E137" s="73"/>
      <c r="F137" s="237">
        <f>SUM(F112:F136)</f>
        <v>0</v>
      </c>
    </row>
    <row r="138" spans="1:6" s="87" customFormat="1">
      <c r="B138" s="209"/>
      <c r="C138" s="122"/>
      <c r="D138" s="97"/>
      <c r="E138" s="53"/>
      <c r="F138" s="99"/>
    </row>
    <row r="139" spans="1:6" s="87" customFormat="1" ht="15">
      <c r="A139" s="100" t="s">
        <v>32</v>
      </c>
      <c r="B139" s="212" t="s">
        <v>22</v>
      </c>
      <c r="C139" s="124"/>
      <c r="D139" s="103"/>
      <c r="E139" s="70"/>
      <c r="F139" s="214"/>
    </row>
    <row r="140" spans="1:6" s="87" customFormat="1" ht="51">
      <c r="A140" s="238"/>
      <c r="B140" s="239" t="s">
        <v>23</v>
      </c>
      <c r="C140" s="107"/>
      <c r="D140" s="141"/>
      <c r="E140" s="52"/>
      <c r="F140" s="109"/>
    </row>
    <row r="141" spans="1:6" s="87" customFormat="1" ht="38.25">
      <c r="A141" s="238"/>
      <c r="B141" s="239" t="s">
        <v>154</v>
      </c>
      <c r="C141" s="107"/>
      <c r="D141" s="141"/>
      <c r="E141" s="52"/>
      <c r="F141" s="109"/>
    </row>
    <row r="142" spans="1:6" s="87" customFormat="1" ht="63.75">
      <c r="A142" s="238"/>
      <c r="B142" s="239" t="s">
        <v>24</v>
      </c>
      <c r="C142" s="107"/>
      <c r="D142" s="108"/>
      <c r="E142" s="52"/>
      <c r="F142" s="109"/>
    </row>
    <row r="143" spans="1:6" s="87" customFormat="1" ht="25.5">
      <c r="A143" s="238"/>
      <c r="B143" s="239" t="s">
        <v>25</v>
      </c>
      <c r="C143" s="107"/>
      <c r="D143" s="108"/>
      <c r="E143" s="52"/>
      <c r="F143" s="109"/>
    </row>
    <row r="144" spans="1:6" s="87" customFormat="1">
      <c r="A144" s="238"/>
      <c r="B144" s="240" t="s">
        <v>28</v>
      </c>
      <c r="C144" s="107"/>
      <c r="D144" s="108"/>
      <c r="E144" s="52"/>
      <c r="F144" s="109"/>
    </row>
    <row r="145" spans="1:6" s="87" customFormat="1">
      <c r="A145" s="238"/>
      <c r="B145" s="241"/>
      <c r="C145" s="107"/>
      <c r="D145" s="108"/>
      <c r="E145" s="52"/>
      <c r="F145" s="109"/>
    </row>
    <row r="146" spans="1:6" s="87" customFormat="1" ht="15">
      <c r="A146" s="155" t="s">
        <v>33</v>
      </c>
      <c r="B146" s="242" t="s">
        <v>26</v>
      </c>
      <c r="C146" s="243"/>
      <c r="D146" s="120"/>
      <c r="E146" s="58"/>
      <c r="F146" s="158"/>
    </row>
    <row r="147" spans="1:6" s="87" customFormat="1" ht="15">
      <c r="A147" s="244"/>
      <c r="B147" s="245"/>
      <c r="C147" s="246"/>
      <c r="D147" s="247"/>
      <c r="E147" s="74"/>
      <c r="F147" s="248"/>
    </row>
    <row r="148" spans="1:6" s="87" customFormat="1" ht="51">
      <c r="A148" s="154" t="s">
        <v>70</v>
      </c>
      <c r="B148" s="136" t="s">
        <v>95</v>
      </c>
      <c r="C148" s="249"/>
      <c r="D148" s="97"/>
      <c r="E148" s="53"/>
      <c r="F148" s="99"/>
    </row>
    <row r="149" spans="1:6" s="87" customFormat="1" ht="38.25">
      <c r="B149" s="136" t="s">
        <v>112</v>
      </c>
      <c r="C149" s="249"/>
      <c r="D149" s="123"/>
      <c r="E149" s="53"/>
      <c r="F149" s="99"/>
    </row>
    <row r="150" spans="1:6" s="87" customFormat="1" ht="14.25">
      <c r="B150" s="250" t="s">
        <v>56</v>
      </c>
      <c r="C150" s="249" t="s">
        <v>57</v>
      </c>
      <c r="D150" s="138">
        <v>180</v>
      </c>
      <c r="E150" s="51"/>
      <c r="F150" s="114">
        <f>ROUND(D150*E150,2)</f>
        <v>0</v>
      </c>
    </row>
    <row r="151" spans="1:6" s="87" customFormat="1">
      <c r="A151" s="154"/>
      <c r="B151" s="250"/>
      <c r="C151" s="249"/>
      <c r="D151" s="123"/>
      <c r="E151" s="53"/>
      <c r="F151" s="99"/>
    </row>
    <row r="152" spans="1:6" s="254" customFormat="1" ht="63.75">
      <c r="A152" s="154" t="s">
        <v>110</v>
      </c>
      <c r="B152" s="251" t="s">
        <v>190</v>
      </c>
      <c r="C152" s="172"/>
      <c r="D152" s="252"/>
      <c r="E152" s="75"/>
      <c r="F152" s="253"/>
    </row>
    <row r="153" spans="1:6" s="256" customFormat="1" ht="14.25">
      <c r="A153" s="154"/>
      <c r="B153" s="139" t="s">
        <v>96</v>
      </c>
      <c r="C153" s="255" t="s">
        <v>97</v>
      </c>
      <c r="D153" s="138">
        <v>47.52</v>
      </c>
      <c r="E153" s="51"/>
      <c r="F153" s="114">
        <f>ROUND(D153*E153,2)</f>
        <v>0</v>
      </c>
    </row>
    <row r="154" spans="1:6" s="256" customFormat="1">
      <c r="A154" s="154"/>
      <c r="B154" s="139"/>
      <c r="C154" s="172"/>
      <c r="D154" s="252"/>
      <c r="E154" s="51"/>
      <c r="F154" s="257"/>
    </row>
    <row r="155" spans="1:6" s="254" customFormat="1" ht="38.25">
      <c r="A155" s="154" t="s">
        <v>111</v>
      </c>
      <c r="B155" s="251" t="s">
        <v>130</v>
      </c>
      <c r="C155" s="172"/>
      <c r="D155" s="252"/>
      <c r="E155" s="75"/>
      <c r="F155" s="253"/>
    </row>
    <row r="156" spans="1:6" s="256" customFormat="1" ht="14.25">
      <c r="A156" s="154"/>
      <c r="B156" s="139" t="s">
        <v>98</v>
      </c>
      <c r="C156" s="255" t="s">
        <v>97</v>
      </c>
      <c r="D156" s="138">
        <v>74.36</v>
      </c>
      <c r="E156" s="51"/>
      <c r="F156" s="114">
        <f>ROUND(D156*E156,2)</f>
        <v>0</v>
      </c>
    </row>
    <row r="157" spans="1:6" s="258" customFormat="1">
      <c r="A157" s="154"/>
      <c r="B157" s="111"/>
      <c r="C157" s="122"/>
      <c r="D157" s="123"/>
      <c r="E157" s="53"/>
      <c r="F157" s="161"/>
    </row>
    <row r="158" spans="1:6" s="259" customFormat="1" ht="25.5">
      <c r="A158" s="154" t="s">
        <v>189</v>
      </c>
      <c r="B158" s="251" t="s">
        <v>191</v>
      </c>
      <c r="C158" s="172"/>
      <c r="D158" s="252"/>
      <c r="E158" s="75"/>
      <c r="F158" s="253"/>
    </row>
    <row r="159" spans="1:6" s="259" customFormat="1" ht="13.5" customHeight="1">
      <c r="A159" s="154"/>
      <c r="B159" s="139" t="s">
        <v>98</v>
      </c>
      <c r="C159" s="255" t="s">
        <v>97</v>
      </c>
      <c r="D159" s="138">
        <v>4.8</v>
      </c>
      <c r="E159" s="51"/>
      <c r="F159" s="114">
        <f>ROUND(D159*E159,2)</f>
        <v>0</v>
      </c>
    </row>
    <row r="160" spans="1:6" s="265" customFormat="1">
      <c r="A160" s="260"/>
      <c r="B160" s="261"/>
      <c r="C160" s="262"/>
      <c r="D160" s="263"/>
      <c r="E160" s="76"/>
      <c r="F160" s="264"/>
    </row>
    <row r="161" spans="1:6" s="87" customFormat="1">
      <c r="A161" s="266"/>
      <c r="B161" s="115"/>
      <c r="C161" s="107"/>
      <c r="D161" s="267"/>
      <c r="E161" s="52"/>
      <c r="F161" s="114"/>
    </row>
    <row r="162" spans="1:6" s="87" customFormat="1" ht="15">
      <c r="A162" s="268" t="s">
        <v>33</v>
      </c>
      <c r="B162" s="269" t="s">
        <v>81</v>
      </c>
      <c r="C162" s="270"/>
      <c r="D162" s="271"/>
      <c r="E162" s="77"/>
      <c r="F162" s="272">
        <f>SUM(F148:F161)</f>
        <v>0</v>
      </c>
    </row>
    <row r="163" spans="1:6" s="87" customFormat="1">
      <c r="A163" s="154"/>
      <c r="B163" s="273"/>
      <c r="C163" s="96"/>
      <c r="D163" s="97"/>
      <c r="E163" s="53"/>
      <c r="F163" s="99"/>
    </row>
    <row r="164" spans="1:6" s="87" customFormat="1" ht="15">
      <c r="A164" s="155" t="s">
        <v>71</v>
      </c>
      <c r="B164" s="242" t="s">
        <v>27</v>
      </c>
      <c r="C164" s="243"/>
      <c r="D164" s="120"/>
      <c r="E164" s="58"/>
      <c r="F164" s="158"/>
    </row>
    <row r="165" spans="1:6" s="87" customFormat="1">
      <c r="A165" s="154"/>
      <c r="B165" s="273"/>
      <c r="C165" s="122"/>
      <c r="D165" s="274"/>
      <c r="E165" s="53"/>
      <c r="F165" s="99"/>
    </row>
    <row r="166" spans="1:6" s="87" customFormat="1" ht="25.5">
      <c r="A166" s="275" t="s">
        <v>72</v>
      </c>
      <c r="B166" s="136" t="s">
        <v>195</v>
      </c>
      <c r="C166" s="107"/>
      <c r="D166" s="276"/>
      <c r="E166" s="52"/>
      <c r="F166" s="277"/>
    </row>
    <row r="167" spans="1:6" s="87" customFormat="1" ht="25.5">
      <c r="A167" s="278"/>
      <c r="B167" s="136" t="s">
        <v>36</v>
      </c>
      <c r="C167" s="107"/>
      <c r="D167" s="276"/>
      <c r="E167" s="52"/>
      <c r="F167" s="277"/>
    </row>
    <row r="168" spans="1:6" s="87" customFormat="1">
      <c r="A168" s="278"/>
      <c r="B168" s="279" t="s">
        <v>37</v>
      </c>
      <c r="C168" s="107"/>
      <c r="D168" s="276"/>
      <c r="E168" s="52"/>
      <c r="F168" s="277"/>
    </row>
    <row r="169" spans="1:6" s="87" customFormat="1" ht="14.25">
      <c r="A169" s="278"/>
      <c r="B169" s="185" t="s">
        <v>99</v>
      </c>
      <c r="C169" s="107"/>
      <c r="D169" s="276"/>
      <c r="E169" s="52"/>
      <c r="F169" s="277"/>
    </row>
    <row r="170" spans="1:6" s="87" customFormat="1">
      <c r="A170" s="278"/>
      <c r="B170" s="185" t="s">
        <v>134</v>
      </c>
      <c r="C170" s="107"/>
      <c r="D170" s="276"/>
      <c r="E170" s="52"/>
      <c r="F170" s="277"/>
    </row>
    <row r="171" spans="1:6" s="87" customFormat="1">
      <c r="A171" s="278"/>
      <c r="B171" s="111" t="s">
        <v>38</v>
      </c>
      <c r="C171" s="107"/>
      <c r="D171" s="276"/>
      <c r="E171" s="52"/>
      <c r="F171" s="277"/>
    </row>
    <row r="172" spans="1:6" s="87" customFormat="1">
      <c r="A172" s="278"/>
      <c r="B172" s="185" t="s">
        <v>31</v>
      </c>
      <c r="C172" s="280" t="s">
        <v>4</v>
      </c>
      <c r="D172" s="281">
        <v>15</v>
      </c>
      <c r="E172" s="51"/>
      <c r="F172" s="114">
        <f>ROUND(D172*E172,2)</f>
        <v>0</v>
      </c>
    </row>
    <row r="173" spans="1:6" s="87" customFormat="1">
      <c r="A173" s="154"/>
      <c r="B173" s="209"/>
      <c r="C173" s="122"/>
      <c r="D173" s="274"/>
      <c r="E173" s="78"/>
      <c r="F173" s="99"/>
    </row>
    <row r="174" spans="1:6" s="87" customFormat="1">
      <c r="A174" s="154"/>
      <c r="B174" s="273"/>
      <c r="C174" s="122"/>
      <c r="D174" s="274"/>
      <c r="E174" s="53"/>
      <c r="F174" s="99"/>
    </row>
    <row r="175" spans="1:6" s="87" customFormat="1" ht="15">
      <c r="A175" s="268" t="s">
        <v>71</v>
      </c>
      <c r="B175" s="234" t="s">
        <v>82</v>
      </c>
      <c r="C175" s="282"/>
      <c r="D175" s="283"/>
      <c r="E175" s="77"/>
      <c r="F175" s="272">
        <f>SUM(F165:F174)</f>
        <v>0</v>
      </c>
    </row>
    <row r="176" spans="1:6" s="87" customFormat="1">
      <c r="A176" s="154"/>
      <c r="B176" s="273"/>
      <c r="C176" s="122"/>
      <c r="D176" s="97"/>
      <c r="E176" s="53"/>
      <c r="F176" s="99"/>
    </row>
    <row r="177" spans="1:6" s="87" customFormat="1" ht="15">
      <c r="A177" s="182" t="s">
        <v>73</v>
      </c>
      <c r="B177" s="156" t="s">
        <v>29</v>
      </c>
      <c r="C177" s="243"/>
      <c r="D177" s="120"/>
      <c r="E177" s="58"/>
      <c r="F177" s="158"/>
    </row>
    <row r="178" spans="1:6" s="87" customFormat="1">
      <c r="A178" s="284"/>
      <c r="B178" s="285"/>
      <c r="C178" s="122"/>
      <c r="D178" s="97"/>
      <c r="E178" s="79"/>
      <c r="F178" s="286"/>
    </row>
    <row r="179" spans="1:6" s="87" customFormat="1">
      <c r="A179" s="278" t="s">
        <v>74</v>
      </c>
      <c r="B179" s="111" t="s">
        <v>41</v>
      </c>
      <c r="C179" s="107"/>
      <c r="D179" s="287"/>
      <c r="E179" s="66"/>
      <c r="F179" s="195"/>
    </row>
    <row r="180" spans="1:6" s="87" customFormat="1" ht="70.5" customHeight="1">
      <c r="A180" s="288"/>
      <c r="B180" s="111" t="s">
        <v>204</v>
      </c>
      <c r="C180" s="107" t="s">
        <v>3</v>
      </c>
      <c r="D180" s="108">
        <v>555</v>
      </c>
      <c r="E180" s="51"/>
      <c r="F180" s="114">
        <f>ROUND(D180*E180,2)</f>
        <v>0</v>
      </c>
    </row>
    <row r="181" spans="1:6" s="87" customFormat="1">
      <c r="A181" s="284"/>
      <c r="B181" s="209"/>
      <c r="C181" s="122"/>
      <c r="D181" s="123"/>
      <c r="E181" s="53"/>
      <c r="F181" s="123"/>
    </row>
    <row r="182" spans="1:6" s="87" customFormat="1">
      <c r="A182" s="154" t="s">
        <v>75</v>
      </c>
      <c r="B182" s="209" t="s">
        <v>42</v>
      </c>
      <c r="C182" s="122"/>
      <c r="D182" s="123"/>
      <c r="E182" s="53"/>
      <c r="F182" s="123"/>
    </row>
    <row r="183" spans="1:6" s="87" customFormat="1" ht="66" customHeight="1">
      <c r="A183" s="284"/>
      <c r="B183" s="209" t="s">
        <v>205</v>
      </c>
      <c r="C183" s="122" t="s">
        <v>3</v>
      </c>
      <c r="D183" s="123">
        <v>12988.18</v>
      </c>
      <c r="E183" s="51"/>
      <c r="F183" s="114">
        <f>ROUND(D183*E183,2)</f>
        <v>0</v>
      </c>
    </row>
    <row r="184" spans="1:6" s="87" customFormat="1">
      <c r="A184" s="284"/>
      <c r="B184" s="209"/>
      <c r="C184" s="122"/>
      <c r="D184" s="123"/>
      <c r="E184" s="53"/>
      <c r="F184" s="123"/>
    </row>
    <row r="185" spans="1:6" s="87" customFormat="1">
      <c r="A185" s="154"/>
      <c r="B185" s="289"/>
      <c r="C185" s="122"/>
      <c r="D185" s="97"/>
      <c r="E185" s="53"/>
      <c r="F185" s="99"/>
    </row>
    <row r="186" spans="1:6" s="87" customFormat="1" ht="15">
      <c r="A186" s="268" t="s">
        <v>73</v>
      </c>
      <c r="B186" s="290" t="s">
        <v>83</v>
      </c>
      <c r="C186" s="291"/>
      <c r="D186" s="271"/>
      <c r="E186" s="77"/>
      <c r="F186" s="272">
        <f>SUM(F180:F184)</f>
        <v>0</v>
      </c>
    </row>
    <row r="187" spans="1:6" s="87" customFormat="1">
      <c r="A187" s="154"/>
      <c r="C187" s="122"/>
      <c r="D187" s="97"/>
      <c r="E187" s="53"/>
      <c r="F187" s="99"/>
    </row>
    <row r="188" spans="1:6" s="87" customFormat="1" ht="15">
      <c r="A188" s="182" t="s">
        <v>32</v>
      </c>
      <c r="B188" s="292" t="s">
        <v>30</v>
      </c>
      <c r="C188" s="243"/>
      <c r="D188" s="120"/>
      <c r="E188" s="57"/>
      <c r="F188" s="121">
        <f>F186+F175+F162</f>
        <v>0</v>
      </c>
    </row>
    <row r="189" spans="1:6" s="298" customFormat="1" ht="15">
      <c r="A189" s="293"/>
      <c r="B189" s="294"/>
      <c r="C189" s="295"/>
      <c r="D189" s="296"/>
      <c r="E189" s="80"/>
      <c r="F189" s="297"/>
    </row>
    <row r="190" spans="1:6" s="215" customFormat="1" ht="15">
      <c r="A190" s="100" t="s">
        <v>88</v>
      </c>
      <c r="B190" s="212" t="s">
        <v>113</v>
      </c>
      <c r="C190" s="213"/>
      <c r="D190" s="213"/>
      <c r="E190" s="70"/>
      <c r="F190" s="214"/>
    </row>
    <row r="191" spans="1:6" s="215" customFormat="1" ht="15">
      <c r="A191" s="216"/>
      <c r="B191" s="217"/>
      <c r="C191" s="218"/>
      <c r="D191" s="219"/>
      <c r="E191" s="71"/>
      <c r="F191" s="220"/>
    </row>
    <row r="192" spans="1:6" s="301" customFormat="1" ht="102">
      <c r="A192" s="299" t="s">
        <v>89</v>
      </c>
      <c r="B192" s="251" t="s">
        <v>200</v>
      </c>
      <c r="C192" s="300"/>
      <c r="D192" s="300"/>
      <c r="E192" s="81"/>
    </row>
    <row r="193" spans="1:6" s="301" customFormat="1" ht="25.5">
      <c r="A193" s="302"/>
      <c r="B193" s="251" t="s">
        <v>115</v>
      </c>
      <c r="C193" s="303"/>
      <c r="D193" s="303"/>
      <c r="E193" s="82"/>
    </row>
    <row r="194" spans="1:6" s="301" customFormat="1">
      <c r="A194" s="302"/>
      <c r="B194" s="304" t="s">
        <v>136</v>
      </c>
      <c r="C194" s="303"/>
      <c r="D194" s="303"/>
      <c r="E194" s="82"/>
    </row>
    <row r="195" spans="1:6" s="301" customFormat="1">
      <c r="A195" s="302"/>
      <c r="B195" s="304" t="s">
        <v>141</v>
      </c>
      <c r="C195" s="305" t="s">
        <v>7</v>
      </c>
      <c r="D195" s="303">
        <v>29.48</v>
      </c>
      <c r="E195" s="51"/>
      <c r="F195" s="114">
        <f>ROUND(D195*E195,2)</f>
        <v>0</v>
      </c>
    </row>
    <row r="196" spans="1:6" s="307" customFormat="1">
      <c r="A196" s="306"/>
      <c r="B196" s="304" t="s">
        <v>142</v>
      </c>
      <c r="C196" s="305" t="s">
        <v>7</v>
      </c>
      <c r="D196" s="303">
        <v>3.28</v>
      </c>
      <c r="E196" s="51"/>
      <c r="F196" s="114">
        <f>ROUND(D196*E196,2)</f>
        <v>0</v>
      </c>
    </row>
    <row r="197" spans="1:6" s="301" customFormat="1">
      <c r="A197" s="302"/>
      <c r="B197" s="304"/>
      <c r="C197" s="305"/>
      <c r="D197" s="303"/>
      <c r="E197" s="53"/>
      <c r="F197" s="161"/>
    </row>
    <row r="198" spans="1:6" s="301" customFormat="1" ht="102">
      <c r="A198" s="299" t="s">
        <v>131</v>
      </c>
      <c r="B198" s="251" t="s">
        <v>201</v>
      </c>
      <c r="C198" s="300"/>
      <c r="D198" s="300"/>
      <c r="E198" s="81"/>
    </row>
    <row r="199" spans="1:6" s="301" customFormat="1" ht="25.5">
      <c r="A199" s="302"/>
      <c r="B199" s="251" t="s">
        <v>115</v>
      </c>
      <c r="C199" s="303"/>
      <c r="D199" s="303"/>
      <c r="E199" s="82"/>
    </row>
    <row r="200" spans="1:6" s="301" customFormat="1">
      <c r="A200" s="302"/>
      <c r="B200" s="304" t="s">
        <v>136</v>
      </c>
      <c r="C200" s="305"/>
      <c r="D200" s="303"/>
      <c r="E200" s="55"/>
      <c r="F200" s="161"/>
    </row>
    <row r="201" spans="1:6" s="301" customFormat="1">
      <c r="A201" s="302"/>
      <c r="B201" s="304" t="s">
        <v>141</v>
      </c>
      <c r="C201" s="305" t="s">
        <v>7</v>
      </c>
      <c r="D201" s="303">
        <v>40.840000000000003</v>
      </c>
      <c r="E201" s="51"/>
      <c r="F201" s="114">
        <f>ROUND(D201*E201,2)</f>
        <v>0</v>
      </c>
    </row>
    <row r="202" spans="1:6" s="307" customFormat="1">
      <c r="A202" s="306"/>
      <c r="B202" s="304" t="s">
        <v>142</v>
      </c>
      <c r="C202" s="308" t="s">
        <v>7</v>
      </c>
      <c r="D202" s="303">
        <v>4.54</v>
      </c>
      <c r="E202" s="51"/>
      <c r="F202" s="114">
        <f>ROUND(D202*E202,2)</f>
        <v>0</v>
      </c>
    </row>
    <row r="203" spans="1:6" s="301" customFormat="1">
      <c r="A203" s="302"/>
      <c r="B203" s="304"/>
      <c r="C203" s="305"/>
      <c r="D203" s="303"/>
      <c r="E203" s="53"/>
      <c r="F203" s="161"/>
    </row>
    <row r="204" spans="1:6" s="301" customFormat="1" ht="63.75">
      <c r="A204" s="299" t="s">
        <v>132</v>
      </c>
      <c r="B204" s="131" t="s">
        <v>185</v>
      </c>
      <c r="C204" s="309"/>
      <c r="D204" s="303"/>
      <c r="E204" s="53"/>
      <c r="F204" s="161"/>
    </row>
    <row r="205" spans="1:6" s="301" customFormat="1" ht="25.5">
      <c r="A205" s="302"/>
      <c r="B205" s="251" t="s">
        <v>115</v>
      </c>
      <c r="C205" s="309"/>
      <c r="D205" s="303"/>
      <c r="E205" s="53"/>
      <c r="F205" s="161"/>
    </row>
    <row r="206" spans="1:6" s="301" customFormat="1" ht="25.5">
      <c r="A206" s="302"/>
      <c r="B206" s="304" t="s">
        <v>116</v>
      </c>
      <c r="C206" s="305"/>
      <c r="D206" s="310"/>
      <c r="E206" s="55"/>
      <c r="F206" s="161"/>
    </row>
    <row r="207" spans="1:6" s="301" customFormat="1" ht="14.25">
      <c r="A207" s="302"/>
      <c r="B207" s="304" t="s">
        <v>139</v>
      </c>
      <c r="C207" s="305" t="s">
        <v>117</v>
      </c>
      <c r="D207" s="310">
        <v>90.78</v>
      </c>
      <c r="E207" s="51"/>
      <c r="F207" s="114">
        <f>ROUND(D207*E207,2)</f>
        <v>0</v>
      </c>
    </row>
    <row r="208" spans="1:6" s="307" customFormat="1" ht="14.25">
      <c r="A208" s="306"/>
      <c r="B208" s="304" t="s">
        <v>140</v>
      </c>
      <c r="C208" s="308" t="s">
        <v>117</v>
      </c>
      <c r="D208" s="310">
        <v>10.09</v>
      </c>
      <c r="E208" s="51"/>
      <c r="F208" s="114">
        <f>ROUND(D208*E208,2)</f>
        <v>0</v>
      </c>
    </row>
    <row r="209" spans="1:6" s="215" customFormat="1" ht="14.25">
      <c r="A209" s="232"/>
      <c r="B209" s="111"/>
      <c r="C209" s="122"/>
      <c r="D209" s="113"/>
      <c r="E209" s="71"/>
      <c r="F209" s="161"/>
    </row>
    <row r="210" spans="1:6" s="301" customFormat="1" ht="76.5">
      <c r="A210" s="232" t="s">
        <v>133</v>
      </c>
      <c r="B210" s="131" t="s">
        <v>186</v>
      </c>
      <c r="C210" s="309"/>
      <c r="D210" s="303"/>
      <c r="E210" s="53"/>
      <c r="F210" s="161"/>
    </row>
    <row r="211" spans="1:6" s="301" customFormat="1" ht="25.5">
      <c r="A211" s="302"/>
      <c r="B211" s="251" t="s">
        <v>115</v>
      </c>
      <c r="C211" s="309"/>
      <c r="D211" s="303"/>
      <c r="E211" s="53"/>
      <c r="F211" s="161"/>
    </row>
    <row r="212" spans="1:6" s="301" customFormat="1" ht="25.5">
      <c r="A212" s="302"/>
      <c r="B212" s="304" t="s">
        <v>116</v>
      </c>
      <c r="C212" s="305"/>
      <c r="D212" s="311"/>
      <c r="E212" s="55"/>
      <c r="F212" s="161"/>
    </row>
    <row r="213" spans="1:6" s="301" customFormat="1" ht="14.25">
      <c r="A213" s="302"/>
      <c r="B213" s="304" t="s">
        <v>137</v>
      </c>
      <c r="C213" s="305" t="s">
        <v>117</v>
      </c>
      <c r="D213" s="311">
        <v>131.87</v>
      </c>
      <c r="E213" s="51"/>
      <c r="F213" s="114">
        <f>ROUND(D213*E213,2)</f>
        <v>0</v>
      </c>
    </row>
    <row r="214" spans="1:6" s="307" customFormat="1" ht="14.25">
      <c r="A214" s="306"/>
      <c r="B214" s="304" t="s">
        <v>138</v>
      </c>
      <c r="C214" s="305" t="s">
        <v>117</v>
      </c>
      <c r="D214" s="311">
        <v>14.65</v>
      </c>
      <c r="E214" s="51"/>
      <c r="F214" s="114">
        <f>ROUND(D214*E214,2)</f>
        <v>0</v>
      </c>
    </row>
    <row r="215" spans="1:6" s="301" customFormat="1">
      <c r="A215" s="302"/>
      <c r="B215" s="304"/>
      <c r="C215" s="305"/>
      <c r="D215" s="311"/>
      <c r="E215" s="68"/>
      <c r="F215" s="201"/>
    </row>
    <row r="216" spans="1:6" s="307" customFormat="1" ht="38.25">
      <c r="A216" s="312" t="s">
        <v>149</v>
      </c>
      <c r="B216" s="139" t="s">
        <v>153</v>
      </c>
      <c r="C216" s="305" t="s">
        <v>117</v>
      </c>
      <c r="D216" s="310">
        <v>222.65</v>
      </c>
      <c r="E216" s="51"/>
      <c r="F216" s="114">
        <f>ROUND(D216*E216,2)</f>
        <v>0</v>
      </c>
    </row>
    <row r="217" spans="1:6" s="301" customFormat="1">
      <c r="A217" s="302"/>
      <c r="B217" s="304"/>
      <c r="C217" s="305"/>
      <c r="D217" s="311"/>
      <c r="E217" s="55"/>
      <c r="F217" s="161"/>
    </row>
    <row r="218" spans="1:6" s="215" customFormat="1" ht="14.25">
      <c r="A218" s="232"/>
      <c r="B218" s="111"/>
      <c r="C218" s="122"/>
      <c r="D218" s="113"/>
      <c r="E218" s="71"/>
      <c r="F218" s="161"/>
    </row>
    <row r="219" spans="1:6" s="215" customFormat="1" ht="15">
      <c r="A219" s="233" t="s">
        <v>88</v>
      </c>
      <c r="B219" s="234" t="s">
        <v>114</v>
      </c>
      <c r="C219" s="235"/>
      <c r="D219" s="236"/>
      <c r="E219" s="73"/>
      <c r="F219" s="237">
        <f>SUM(F195:F218)</f>
        <v>0</v>
      </c>
    </row>
    <row r="220" spans="1:6" s="87" customFormat="1">
      <c r="A220" s="154"/>
      <c r="C220" s="96"/>
      <c r="D220" s="97"/>
      <c r="E220" s="78"/>
      <c r="F220" s="99"/>
    </row>
    <row r="221" spans="1:6" s="87" customFormat="1" ht="15">
      <c r="A221" s="313" t="s">
        <v>118</v>
      </c>
      <c r="B221" s="314" t="s">
        <v>85</v>
      </c>
      <c r="C221" s="315"/>
      <c r="D221" s="316"/>
      <c r="E221" s="83"/>
      <c r="F221" s="317"/>
    </row>
    <row r="222" spans="1:6" s="152" customFormat="1">
      <c r="A222" s="318"/>
      <c r="B222" s="319"/>
      <c r="C222" s="320"/>
      <c r="D222" s="321"/>
      <c r="E222" s="84"/>
      <c r="F222" s="322"/>
    </row>
    <row r="223" spans="1:6" s="152" customFormat="1" ht="38.25">
      <c r="A223" s="194" t="s">
        <v>119</v>
      </c>
      <c r="B223" s="139" t="s">
        <v>156</v>
      </c>
      <c r="C223" s="323"/>
      <c r="D223" s="324"/>
      <c r="E223" s="85"/>
      <c r="F223" s="325"/>
    </row>
    <row r="224" spans="1:6" s="152" customFormat="1">
      <c r="A224" s="194"/>
      <c r="B224" s="139" t="s">
        <v>31</v>
      </c>
      <c r="C224" s="172" t="s">
        <v>4</v>
      </c>
      <c r="D224" s="200">
        <v>4</v>
      </c>
      <c r="E224" s="51"/>
      <c r="F224" s="114">
        <f>ROUND(D224*E224,2)</f>
        <v>0</v>
      </c>
    </row>
    <row r="225" spans="1:6" s="152" customFormat="1">
      <c r="A225" s="194"/>
      <c r="B225" s="139"/>
      <c r="C225" s="172"/>
      <c r="D225" s="200"/>
      <c r="E225" s="85"/>
      <c r="F225" s="325"/>
    </row>
    <row r="226" spans="1:6" s="152" customFormat="1" ht="90.75" customHeight="1">
      <c r="A226" s="194" t="s">
        <v>121</v>
      </c>
      <c r="B226" s="326" t="s">
        <v>198</v>
      </c>
      <c r="C226" s="323"/>
      <c r="D226" s="324"/>
      <c r="E226" s="85"/>
      <c r="F226" s="325"/>
    </row>
    <row r="227" spans="1:6" s="152" customFormat="1">
      <c r="A227" s="194"/>
      <c r="B227" s="139" t="s">
        <v>31</v>
      </c>
      <c r="C227" s="172" t="s">
        <v>4</v>
      </c>
      <c r="D227" s="200">
        <v>464</v>
      </c>
      <c r="E227" s="51"/>
      <c r="F227" s="114">
        <f>ROUND(D227*E227,2)</f>
        <v>0</v>
      </c>
    </row>
    <row r="228" spans="1:6" s="152" customFormat="1">
      <c r="A228" s="318"/>
      <c r="B228" s="327"/>
      <c r="C228" s="328"/>
      <c r="D228" s="329"/>
      <c r="E228" s="84"/>
      <c r="F228" s="322"/>
    </row>
    <row r="229" spans="1:6" s="87" customFormat="1" ht="15">
      <c r="A229" s="182" t="s">
        <v>118</v>
      </c>
      <c r="B229" s="242" t="s">
        <v>86</v>
      </c>
      <c r="C229" s="330"/>
      <c r="D229" s="331" t="s">
        <v>87</v>
      </c>
      <c r="E229" s="86"/>
      <c r="F229" s="332">
        <f>SUM(F223:F228)</f>
        <v>0</v>
      </c>
    </row>
    <row r="230" spans="1:6" s="333" customFormat="1">
      <c r="A230" s="87"/>
      <c r="B230" s="273"/>
      <c r="C230" s="96"/>
      <c r="D230" s="123"/>
      <c r="E230" s="98"/>
    </row>
    <row r="234" spans="1:6">
      <c r="F234" s="161"/>
    </row>
  </sheetData>
  <sheetProtection algorithmName="SHA-512" hashValue="V7urkYw5ZKzp9gupIe0Rq+3xMIsnP6F50R17tlIgIgsLeqwooXPiVGtNu3FGWJ0H+Q8nfKFUNIYGqNscXpyxVg==" saltValue="qBIGQmXK7IoVUkU6Q8SvSw==" spinCount="100000" sheet="1" objects="1" scenarios="1"/>
  <mergeCells count="3">
    <mergeCell ref="A1:F1"/>
    <mergeCell ref="A2:F2"/>
    <mergeCell ref="B50:C50"/>
  </mergeCells>
  <pageMargins left="0.98425196850393704" right="0.19685039370078741" top="1.7716535433070868" bottom="1.2598425196850394" header="0.51181102362204722" footer="0.51181102362204722"/>
  <pageSetup paperSize="9" scale="78" orientation="portrait" useFirstPageNumber="1" r:id="rId1"/>
  <headerFooter alignWithMargins="0">
    <oddFooter>&amp;C&amp;P</oddFooter>
  </headerFooter>
  <rowBreaks count="4" manualBreakCount="4">
    <brk id="35" max="5" man="1"/>
    <brk id="68" max="5" man="1"/>
    <brk id="151" max="5" man="1"/>
    <brk id="18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topLeftCell="A4" zoomScaleNormal="100" workbookViewId="0">
      <selection activeCell="B40" sqref="B40"/>
    </sheetView>
  </sheetViews>
  <sheetFormatPr defaultRowHeight="12.75"/>
  <cols>
    <col min="1" max="1" width="7.42578125" customWidth="1"/>
    <col min="2" max="2" width="47" customWidth="1"/>
    <col min="3" max="3" width="7.42578125" customWidth="1"/>
    <col min="4" max="4" width="12" customWidth="1"/>
    <col min="5" max="5" width="10.140625" bestFit="1" customWidth="1"/>
    <col min="6" max="6" width="16.5703125" customWidth="1"/>
    <col min="8" max="8" width="25" customWidth="1"/>
    <col min="9" max="9" width="14.85546875" customWidth="1"/>
  </cols>
  <sheetData>
    <row r="1" spans="1:13" ht="18.75">
      <c r="A1" s="339" t="s">
        <v>90</v>
      </c>
      <c r="B1" s="339"/>
      <c r="C1" s="339"/>
      <c r="D1" s="339"/>
      <c r="E1" s="339"/>
      <c r="F1" s="339"/>
    </row>
    <row r="2" spans="1:13">
      <c r="A2" s="340" t="s">
        <v>120</v>
      </c>
      <c r="B2" s="340"/>
      <c r="C2" s="340"/>
      <c r="D2" s="340"/>
      <c r="E2" s="340"/>
      <c r="F2" s="340"/>
    </row>
    <row r="5" spans="1:13">
      <c r="A5" s="9"/>
      <c r="B5" s="43"/>
      <c r="C5" s="9"/>
      <c r="D5" s="9"/>
      <c r="E5" s="9"/>
      <c r="F5" s="9"/>
    </row>
    <row r="6" spans="1:13" ht="15">
      <c r="A6" s="18" t="s">
        <v>0</v>
      </c>
      <c r="B6" s="22" t="s">
        <v>14</v>
      </c>
      <c r="C6" s="20"/>
      <c r="D6" s="21"/>
      <c r="E6" s="341">
        <f>'TROSKOVNIK PUNTIN'!F17</f>
        <v>0</v>
      </c>
      <c r="F6" s="341"/>
      <c r="H6" s="47"/>
      <c r="I6" s="46"/>
      <c r="M6" s="9"/>
    </row>
    <row r="7" spans="1:13" ht="15">
      <c r="A7" s="2"/>
      <c r="B7" s="3"/>
      <c r="C7" s="4"/>
      <c r="D7" s="14"/>
      <c r="E7" s="15"/>
      <c r="F7" s="16"/>
    </row>
    <row r="8" spans="1:13" ht="15">
      <c r="A8" s="18" t="s">
        <v>16</v>
      </c>
      <c r="B8" s="22" t="s">
        <v>40</v>
      </c>
      <c r="C8" s="20"/>
      <c r="D8" s="21"/>
      <c r="E8" s="342">
        <f>'TROSKOVNIK PUNTIN'!F50</f>
        <v>0</v>
      </c>
      <c r="F8" s="342"/>
      <c r="H8" s="47"/>
      <c r="I8" s="46"/>
    </row>
    <row r="9" spans="1:13" ht="15">
      <c r="A9" s="23"/>
      <c r="B9" s="24"/>
      <c r="C9" s="25"/>
      <c r="D9" s="26"/>
      <c r="E9" s="27"/>
      <c r="F9" s="28"/>
    </row>
    <row r="10" spans="1:13" ht="15">
      <c r="A10" s="29" t="s">
        <v>5</v>
      </c>
      <c r="B10" s="30" t="s">
        <v>17</v>
      </c>
      <c r="C10" s="31"/>
      <c r="D10" s="32"/>
      <c r="E10" s="337">
        <f>'TROSKOVNIK PUNTIN'!F108</f>
        <v>0</v>
      </c>
      <c r="F10" s="337"/>
      <c r="H10" s="47"/>
      <c r="I10" s="46"/>
    </row>
    <row r="11" spans="1:13" ht="15">
      <c r="A11" s="23"/>
      <c r="B11" s="24"/>
      <c r="C11" s="25"/>
      <c r="D11" s="33"/>
      <c r="E11" s="34"/>
      <c r="F11" s="35"/>
    </row>
    <row r="12" spans="1:13" ht="15">
      <c r="A12" s="29" t="s">
        <v>47</v>
      </c>
      <c r="B12" s="19" t="s">
        <v>60</v>
      </c>
      <c r="C12" s="31"/>
      <c r="D12" s="32"/>
      <c r="E12" s="337">
        <f>'TROSKOVNIK PUNTIN'!F137</f>
        <v>0</v>
      </c>
      <c r="F12" s="337"/>
      <c r="H12" s="47"/>
      <c r="I12" s="46"/>
    </row>
    <row r="13" spans="1:13" ht="15">
      <c r="A13" s="23"/>
      <c r="B13" s="24"/>
      <c r="C13" s="25"/>
      <c r="D13" s="33"/>
      <c r="E13" s="34"/>
      <c r="F13" s="35"/>
    </row>
    <row r="14" spans="1:13" ht="15">
      <c r="A14" s="29" t="s">
        <v>32</v>
      </c>
      <c r="B14" s="36" t="s">
        <v>22</v>
      </c>
      <c r="C14" s="31"/>
      <c r="D14" s="32"/>
      <c r="E14" s="337">
        <f>'TROSKOVNIK PUNTIN'!F188</f>
        <v>0</v>
      </c>
      <c r="F14" s="337"/>
      <c r="H14" s="47"/>
      <c r="I14" s="46"/>
    </row>
    <row r="15" spans="1:13" ht="15">
      <c r="A15" s="23"/>
      <c r="B15" s="24"/>
      <c r="C15" s="25"/>
      <c r="D15" s="33"/>
      <c r="E15" s="34"/>
      <c r="F15" s="35"/>
    </row>
    <row r="16" spans="1:13" ht="15">
      <c r="A16" s="29" t="s">
        <v>88</v>
      </c>
      <c r="B16" s="36" t="s">
        <v>113</v>
      </c>
      <c r="C16" s="31"/>
      <c r="D16" s="32"/>
      <c r="E16" s="337">
        <f>'TROSKOVNIK PUNTIN'!F219</f>
        <v>0</v>
      </c>
      <c r="F16" s="337"/>
      <c r="H16" s="47"/>
      <c r="I16" s="46"/>
    </row>
    <row r="17" spans="1:9" ht="15">
      <c r="A17" s="23"/>
      <c r="B17" s="24"/>
      <c r="C17" s="25"/>
      <c r="D17" s="33"/>
      <c r="E17" s="34"/>
      <c r="F17" s="35"/>
    </row>
    <row r="18" spans="1:9" s="9" customFormat="1" ht="15">
      <c r="A18" s="29" t="s">
        <v>118</v>
      </c>
      <c r="B18" s="44" t="s">
        <v>85</v>
      </c>
      <c r="C18" s="31"/>
      <c r="D18" s="32"/>
      <c r="E18" s="337">
        <f>'TROSKOVNIK PUNTIN'!F229</f>
        <v>0</v>
      </c>
      <c r="F18" s="337"/>
      <c r="H18" s="47"/>
      <c r="I18" s="46"/>
    </row>
    <row r="19" spans="1:9" s="9" customFormat="1" ht="15">
      <c r="A19" s="23"/>
      <c r="B19" s="24"/>
      <c r="C19" s="25"/>
      <c r="D19" s="33"/>
      <c r="E19" s="34"/>
      <c r="F19" s="35"/>
      <c r="I19" s="12"/>
    </row>
    <row r="20" spans="1:9" ht="15">
      <c r="A20" s="23"/>
      <c r="B20" s="37"/>
      <c r="C20" s="25"/>
      <c r="D20" s="33"/>
      <c r="E20" s="34"/>
      <c r="F20" s="35"/>
    </row>
    <row r="21" spans="1:9" ht="15">
      <c r="A21" s="5"/>
      <c r="B21" s="6" t="s">
        <v>34</v>
      </c>
      <c r="C21" s="7"/>
      <c r="D21" s="10"/>
      <c r="E21" s="338">
        <f>SUM(E6:F18)</f>
        <v>0</v>
      </c>
      <c r="F21" s="338"/>
      <c r="H21" s="46"/>
      <c r="I21" s="46"/>
    </row>
    <row r="22" spans="1:9" ht="15">
      <c r="A22" s="38"/>
      <c r="B22" s="39"/>
      <c r="C22" s="40"/>
      <c r="D22" s="41"/>
      <c r="E22" s="42"/>
      <c r="F22" s="42"/>
    </row>
    <row r="23" spans="1:9">
      <c r="A23" s="13"/>
      <c r="B23" s="8" t="s">
        <v>35</v>
      </c>
      <c r="C23" s="1"/>
      <c r="D23" s="12"/>
      <c r="E23" s="11"/>
      <c r="F23" s="17"/>
    </row>
    <row r="25" spans="1:9" ht="15">
      <c r="B25" s="48" t="s">
        <v>203</v>
      </c>
      <c r="C25" s="49"/>
      <c r="D25" s="49"/>
      <c r="E25" s="49"/>
      <c r="F25" s="50">
        <f>E21*0.25</f>
        <v>0</v>
      </c>
    </row>
    <row r="27" spans="1:9" ht="15">
      <c r="B27" s="48" t="s">
        <v>187</v>
      </c>
      <c r="C27" s="49"/>
      <c r="D27" s="49"/>
      <c r="E27" s="49"/>
      <c r="F27" s="50">
        <f>E21+F25</f>
        <v>0</v>
      </c>
      <c r="H27" s="47"/>
    </row>
  </sheetData>
  <sheetProtection algorithmName="SHA-512" hashValue="IXgLJ/4b8HSlLNMYGa1xVhOZaoiiGmDeAGj23If9mskb1VYge20HnpT8BXPM4rBR84t8ShQjBF/RJ7d7AEd/hw==" saltValue="OuouwcJnyLS0vGhn7H5SMg==" spinCount="100000" sheet="1" objects="1" scenarios="1"/>
  <mergeCells count="10">
    <mergeCell ref="E12:F12"/>
    <mergeCell ref="E14:F14"/>
    <mergeCell ref="E21:F21"/>
    <mergeCell ref="A1:F1"/>
    <mergeCell ref="A2:F2"/>
    <mergeCell ref="E6:F6"/>
    <mergeCell ref="E8:F8"/>
    <mergeCell ref="E10:F10"/>
    <mergeCell ref="E18:F18"/>
    <mergeCell ref="E16:F16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TROSKOVNIK PUNTIN</vt:lpstr>
      <vt:lpstr>REKAP 1.F</vt:lpstr>
      <vt:lpstr>'REKAP 1.F'!Print_Area</vt:lpstr>
      <vt:lpstr>'TROSKOVNIK PUNTIN'!Print_Area</vt:lpstr>
      <vt:lpstr>'TROSKOVNIK PUNTIN'!Print_Titles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2020-02-10T10:58:57Z</cp:lastPrinted>
  <dcterms:created xsi:type="dcterms:W3CDTF">1997-11-18T09:13:49Z</dcterms:created>
  <dcterms:modified xsi:type="dcterms:W3CDTF">2020-02-10T10:59:00Z</dcterms:modified>
</cp:coreProperties>
</file>